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 activeTab="1"/>
  </bookViews>
  <sheets>
    <sheet name="Титул" sheetId="28" r:id="rId1"/>
    <sheet name="НБУ свод" sheetId="24" r:id="rId2"/>
    <sheet name="объектная" sheetId="30" r:id="rId3"/>
    <sheet name="РС-1" sheetId="25" r:id="rId4"/>
    <sheet name="ЛРВ-1" sheetId="26" r:id="rId5"/>
    <sheet name="РС-2" sheetId="34" r:id="rId6"/>
    <sheet name="ЛРВ-2" sheetId="33" r:id="rId7"/>
    <sheet name="РС-3" sheetId="32" r:id="rId8"/>
    <sheet name="ЛРВ-3" sheetId="31" r:id="rId9"/>
    <sheet name="РС-4" sheetId="35" r:id="rId10"/>
    <sheet name="ЛРВ-4" sheetId="36" r:id="rId11"/>
  </sheets>
  <externalReferences>
    <externalReference r:id="rId12"/>
  </externalReferences>
  <definedNames>
    <definedName name="_xlnm._FilterDatabase" localSheetId="3" hidden="1">'РС-1'!$A$19:$H$321</definedName>
    <definedName name="_xlnm._FilterDatabase" localSheetId="5" hidden="1">'РС-2'!$A$19:$H$264</definedName>
    <definedName name="_xlnm._FilterDatabase" localSheetId="7" hidden="1">'РС-3'!$A$19:$H$114</definedName>
    <definedName name="_xlnm.Print_Titles" localSheetId="4">'ЛРВ-1'!$14:$14</definedName>
    <definedName name="_xlnm.Print_Titles" localSheetId="6">'ЛРВ-2'!$14:$14</definedName>
    <definedName name="_xlnm.Print_Titles" localSheetId="3">'РС-1'!$19:$19</definedName>
    <definedName name="_xlnm.Print_Titles" localSheetId="5">'РС-2'!$19:$19</definedName>
    <definedName name="_xlnm.Print_Area" localSheetId="1">'НБУ свод'!$A$1:$O$164</definedName>
    <definedName name="_xlnm.Print_Area" localSheetId="2">объектная!$A$1:$H$22</definedName>
  </definedNames>
  <calcPr calcId="191029"/>
</workbook>
</file>

<file path=xl/calcChain.xml><?xml version="1.0" encoding="utf-8"?>
<calcChain xmlns="http://schemas.openxmlformats.org/spreadsheetml/2006/main">
  <c r="G40" i="35" l="1"/>
  <c r="G11" i="30" s="1"/>
  <c r="C8" i="30" l="1"/>
  <c r="C10" i="30"/>
  <c r="A3" i="30"/>
  <c r="A8" i="24" s="1"/>
  <c r="C9" i="30"/>
  <c r="D9" i="30" l="1"/>
  <c r="D8" i="30"/>
  <c r="E10" i="30"/>
  <c r="E9" i="30"/>
  <c r="F9" i="30"/>
  <c r="G9" i="30"/>
  <c r="D10" i="30"/>
  <c r="E8" i="30"/>
  <c r="N164" i="24"/>
  <c r="N162" i="24"/>
  <c r="N141" i="24"/>
  <c r="E35" i="24"/>
  <c r="E33" i="24"/>
  <c r="D31" i="24"/>
  <c r="D25" i="24"/>
  <c r="N118" i="24" s="1"/>
  <c r="G5" i="24"/>
  <c r="L19" i="30" l="1"/>
  <c r="H12" i="30"/>
  <c r="H11" i="30"/>
  <c r="F13" i="30"/>
  <c r="H10" i="30"/>
  <c r="G13" i="30"/>
  <c r="H9" i="30"/>
  <c r="E13" i="30"/>
  <c r="C21" i="24" s="1"/>
  <c r="D13" i="30"/>
  <c r="D15" i="30" s="1"/>
  <c r="C20" i="24" s="1"/>
  <c r="C13" i="30"/>
  <c r="C22" i="24" l="1"/>
  <c r="N47" i="24"/>
  <c r="D21" i="24"/>
  <c r="D20" i="24"/>
  <c r="N92" i="24"/>
  <c r="N114" i="24" s="1"/>
  <c r="C15" i="30"/>
  <c r="C19" i="24" s="1"/>
  <c r="H13" i="30"/>
  <c r="E14" i="30"/>
  <c r="E15" i="30" s="1"/>
  <c r="G14" i="30"/>
  <c r="G15" i="30" s="1"/>
  <c r="C23" i="24" s="1"/>
  <c r="F14" i="30"/>
  <c r="H8" i="30"/>
  <c r="N116" i="24" l="1"/>
  <c r="E23" i="24"/>
  <c r="E26" i="24" s="1"/>
  <c r="N106" i="24"/>
  <c r="N117" i="24" s="1"/>
  <c r="D22" i="24"/>
  <c r="C11" i="24"/>
  <c r="N81" i="24"/>
  <c r="N113" i="24" s="1"/>
  <c r="D19" i="24"/>
  <c r="F15" i="30"/>
  <c r="H14" i="30"/>
  <c r="N80" i="24" l="1"/>
  <c r="K82" i="24"/>
  <c r="H15" i="30"/>
  <c r="C24" i="24"/>
  <c r="A15" i="28"/>
  <c r="D24" i="24" l="1"/>
  <c r="D26" i="24" s="1"/>
  <c r="N115" i="24"/>
  <c r="N119" i="24" s="1"/>
  <c r="O113" i="24" s="1"/>
  <c r="C26" i="24"/>
  <c r="O118" i="24" l="1"/>
  <c r="N128" i="24"/>
  <c r="J135" i="24" s="1"/>
  <c r="O114" i="24"/>
  <c r="C27" i="24"/>
  <c r="D27" i="24" s="1"/>
  <c r="D29" i="24" s="1"/>
  <c r="O117" i="24"/>
  <c r="O115" i="24"/>
  <c r="O116" i="24"/>
  <c r="O119" i="24" l="1"/>
  <c r="N135" i="24"/>
  <c r="N137" i="24" s="1"/>
  <c r="C29" i="24"/>
  <c r="C32" i="24" l="1"/>
  <c r="C33" i="24" s="1"/>
  <c r="C34" i="24" s="1"/>
  <c r="D34" i="24" s="1"/>
  <c r="N147" i="24" l="1"/>
  <c r="J157" i="24" s="1"/>
  <c r="N142" i="24"/>
  <c r="N144" i="24" s="1"/>
  <c r="D32" i="24"/>
  <c r="D33" i="24" s="1"/>
  <c r="D35" i="24" s="1"/>
  <c r="D46" i="24" l="1"/>
  <c r="J147" i="24"/>
  <c r="H157" i="24"/>
  <c r="C35" i="24" l="1"/>
  <c r="F35" i="24"/>
  <c r="F46" i="24" s="1"/>
  <c r="N153" i="24" l="1"/>
  <c r="C46" i="24"/>
  <c r="C10" i="24" s="1"/>
  <c r="E26" i="28" s="1"/>
  <c r="L153" i="24" l="1"/>
  <c r="L157" i="24"/>
  <c r="N157" i="24"/>
</calcChain>
</file>

<file path=xl/sharedStrings.xml><?xml version="1.0" encoding="utf-8"?>
<sst xmlns="http://schemas.openxmlformats.org/spreadsheetml/2006/main" count="15345" uniqueCount="3512">
  <si>
    <t>ПОЯСНИТЕЛЬНАЯ  ЗАПИСКА</t>
  </si>
  <si>
    <t>Определение стартовой стоимости в договорных текущих ценах</t>
  </si>
  <si>
    <t>СВОДНЫЙ  СМЕТНЫЙ  РАСЧЕТ</t>
  </si>
  <si>
    <t>В  ДОГОВОРНЫХ  ТЕКУЩИХ  ЦЕНАХ</t>
  </si>
  <si>
    <t xml:space="preserve">В соответствии с требованиями приложения № 1 к Постановлению Кабинета Министров  </t>
  </si>
  <si>
    <t>капитальных вложений» стоимость строительства объекта рассчитывается согласно</t>
  </si>
  <si>
    <t xml:space="preserve">Стоимость объекта в текущих ценах: </t>
  </si>
  <si>
    <t>сум</t>
  </si>
  <si>
    <t>ШНК 4.01.16-04 п. 4.6 по формуле:</t>
  </si>
  <si>
    <t>Нормативная трудоёмкость:</t>
  </si>
  <si>
    <t>чел. час</t>
  </si>
  <si>
    <t>С = (См + Сзп + Сэм + Сп + Пп + Ср) х Кр</t>
  </si>
  <si>
    <t>или при строительстве объекта «под ключ»:</t>
  </si>
  <si>
    <t>Всего</t>
  </si>
  <si>
    <t>в том числе</t>
  </si>
  <si>
    <r>
      <t>С = (Со + См + Сзп + Сэм + Сп + Пп + Ср) х Кр</t>
    </r>
    <r>
      <rPr>
        <sz val="10"/>
        <rFont val="Arial"/>
        <family val="2"/>
        <charset val="204"/>
      </rPr>
      <t>,</t>
    </r>
  </si>
  <si>
    <t xml:space="preserve">№ </t>
  </si>
  <si>
    <t xml:space="preserve">Наименование затрат и </t>
  </si>
  <si>
    <t>капитальных</t>
  </si>
  <si>
    <t>Обору-</t>
  </si>
  <si>
    <t>Прочие</t>
  </si>
  <si>
    <t>где:</t>
  </si>
  <si>
    <t>п/п</t>
  </si>
  <si>
    <t>показателей</t>
  </si>
  <si>
    <t>вложений</t>
  </si>
  <si>
    <t>СМР</t>
  </si>
  <si>
    <t>дование</t>
  </si>
  <si>
    <t>затраты</t>
  </si>
  <si>
    <r>
      <t>Со</t>
    </r>
    <r>
      <rPr>
        <sz val="10"/>
        <rFont val="Arial"/>
        <family val="2"/>
        <charset val="204"/>
      </rPr>
      <t xml:space="preserve">   - затраты на оборудование, мебель и инвентарь;</t>
    </r>
  </si>
  <si>
    <t>(сум)</t>
  </si>
  <si>
    <r>
      <t>См</t>
    </r>
    <r>
      <rPr>
        <sz val="10"/>
        <rFont val="Arial"/>
        <family val="2"/>
        <charset val="204"/>
      </rPr>
      <t xml:space="preserve">   - затраты на строительные материалы, изделия и конструкции;</t>
    </r>
  </si>
  <si>
    <r>
      <t>Сзп</t>
    </r>
    <r>
      <rPr>
        <sz val="10"/>
        <rFont val="Arial"/>
        <family val="2"/>
        <charset val="204"/>
      </rPr>
      <t xml:space="preserve"> – затраты на основную заработную плату с учетом начислений на социальное</t>
    </r>
  </si>
  <si>
    <t>Затраты на основныю заработную плату</t>
  </si>
  <si>
    <t xml:space="preserve">                  страхование;</t>
  </si>
  <si>
    <t>с отчислениями на соц. страхование</t>
  </si>
  <si>
    <r>
      <t>Сэм</t>
    </r>
    <r>
      <rPr>
        <sz val="10"/>
        <rFont val="Arial"/>
        <family val="2"/>
        <charset val="204"/>
      </rPr>
      <t xml:space="preserve"> – затраты на эксплуатацию машин и механизмов;</t>
    </r>
  </si>
  <si>
    <t>Затраты на машины и механизмы (ориентир)</t>
  </si>
  <si>
    <r>
      <t>Сп</t>
    </r>
    <r>
      <rPr>
        <sz val="10"/>
        <rFont val="Arial"/>
        <family val="2"/>
        <charset val="204"/>
      </rPr>
      <t xml:space="preserve">   - прочие затраты производственного характера;</t>
    </r>
  </si>
  <si>
    <t>Расходы на стройматериалы, конструкции и изделия</t>
  </si>
  <si>
    <r>
      <t>Пп</t>
    </r>
    <r>
      <rPr>
        <sz val="10"/>
        <rFont val="Arial"/>
        <family val="2"/>
        <charset val="204"/>
      </rPr>
      <t xml:space="preserve">   - прочие затраты подрядчика;</t>
    </r>
  </si>
  <si>
    <r>
      <t>Ср</t>
    </r>
    <r>
      <rPr>
        <sz val="10"/>
        <rFont val="Arial"/>
        <family val="2"/>
        <charset val="204"/>
      </rPr>
      <t xml:space="preserve">   - затраты на страхование строительства объектов на время строительства;</t>
    </r>
  </si>
  <si>
    <r>
      <t xml:space="preserve">            Кр</t>
    </r>
    <r>
      <rPr>
        <sz val="10"/>
        <rFont val="Arial"/>
        <family val="2"/>
        <charset val="204"/>
      </rPr>
      <t xml:space="preserve">   - коэффициент риска, определяемый исходя из прогнозируемого индекса роста </t>
    </r>
  </si>
  <si>
    <t>Итого прямые:</t>
  </si>
  <si>
    <t xml:space="preserve">                     цен в строительстве на очередной год. </t>
  </si>
  <si>
    <t>Итого полная стоимость объекта</t>
  </si>
  <si>
    <r>
      <t>1. Затраты на строительные материалы, изделия и конструкции</t>
    </r>
    <r>
      <rPr>
        <sz val="10"/>
        <rFont val="Arial"/>
        <family val="2"/>
        <charset val="204"/>
      </rPr>
      <t>.</t>
    </r>
  </si>
  <si>
    <t>подлежащая обязательному страхованию:</t>
  </si>
  <si>
    <t>Коэффициэнт риска от прямых с прочими и произ-</t>
  </si>
  <si>
    <t xml:space="preserve">Затраты на строительные материалы, изделия и конструкции определяются на основе </t>
  </si>
  <si>
    <t>сводного ресурсного расчета, разрабатываемого в составе конкурсной документации</t>
  </si>
  <si>
    <t>с применением средневзвешенных цен на единицу с учетом транспортных и заготовительно</t>
  </si>
  <si>
    <t>-складских расходов, сложившихся в Сырдарьинской области, по формуле:</t>
  </si>
  <si>
    <r>
      <t>См = См1 + См2 + См3 + … + Смn</t>
    </r>
    <r>
      <rPr>
        <sz val="10"/>
        <rFont val="Arial"/>
        <family val="2"/>
        <charset val="204"/>
      </rPr>
      <t>,</t>
    </r>
  </si>
  <si>
    <t>Итого прочие расходы заказчика:</t>
  </si>
  <si>
    <r>
      <t xml:space="preserve">                       См1,См2,См3,…,Смn</t>
    </r>
    <r>
      <rPr>
        <sz val="10"/>
        <rFont val="Arial"/>
        <family val="2"/>
        <charset val="204"/>
      </rPr>
      <t xml:space="preserve"> – стоимость отдельных видов строительных материалов, </t>
    </r>
  </si>
  <si>
    <t xml:space="preserve">                                                            изделий и конструкций:</t>
  </si>
  <si>
    <r>
      <t>Смn = N х Цср</t>
    </r>
    <r>
      <rPr>
        <sz val="10"/>
        <rFont val="Arial"/>
        <family val="2"/>
        <charset val="204"/>
      </rPr>
      <t>,</t>
    </r>
  </si>
  <si>
    <r>
      <t xml:space="preserve">                       Nср</t>
    </r>
    <r>
      <rPr>
        <sz val="10"/>
        <rFont val="Arial"/>
        <family val="2"/>
        <charset val="204"/>
      </rPr>
      <t xml:space="preserve"> – количество отдельных видов строительных материалов, изделий и </t>
    </r>
  </si>
  <si>
    <t xml:space="preserve">                                 конструкций, требуемого для строительства объекта;</t>
  </si>
  <si>
    <t>Всего стоимость в текущих стартовых ценах:</t>
  </si>
  <si>
    <r>
      <t>Цср</t>
    </r>
    <r>
      <rPr>
        <sz val="10"/>
        <rFont val="Arial"/>
        <family val="2"/>
        <charset val="204"/>
      </rPr>
      <t xml:space="preserve"> - средневзвешенная цена на единицу строительных материалов, изделий и конструкций</t>
    </r>
  </si>
  <si>
    <t xml:space="preserve">          с учетом транспортных и заготовительно-складских расходов, сложившихся в регионе</t>
  </si>
  <si>
    <t xml:space="preserve">Стоимость строительных материалов, изделий и конструкций с учетом транспортных и </t>
  </si>
  <si>
    <t>заготовительно-складских расходов составит:</t>
  </si>
  <si>
    <t xml:space="preserve">                                                                                    См =  </t>
  </si>
  <si>
    <t xml:space="preserve">Стоимость строительных материалов, изделий и конструкций взята из «Каталога текущих цен  </t>
  </si>
  <si>
    <t xml:space="preserve">на материально-технические ресурсы» принимаемые в строительном производстве </t>
  </si>
  <si>
    <t xml:space="preserve">Республики Узбекистан и утвержденные Госкомархитектстроем Республики Узбекистан </t>
  </si>
  <si>
    <t>2. Затраты на заработную плату</t>
  </si>
  <si>
    <t>Представитель заказчика:</t>
  </si>
  <si>
    <t xml:space="preserve">Затраты на заработную плату определяются путем умножения нормативной трудоемкости  </t>
  </si>
  <si>
    <t>Представитель подрядчика:</t>
  </si>
  <si>
    <t xml:space="preserve">объекта  на текущую стоимость 1 человеко-часа (в сумах) и на коэффициент, учитывающий </t>
  </si>
  <si>
    <t>размер отчислений на социальное страхование, по формуле:</t>
  </si>
  <si>
    <r>
      <t>Сзп = Т х Сч х Ксс</t>
    </r>
    <r>
      <rPr>
        <sz val="10"/>
        <rFont val="Arial"/>
        <family val="2"/>
        <charset val="204"/>
      </rPr>
      <t>,</t>
    </r>
  </si>
  <si>
    <t xml:space="preserve">  </t>
  </si>
  <si>
    <r>
      <t>Т</t>
    </r>
    <r>
      <rPr>
        <sz val="10"/>
        <rFont val="Arial"/>
        <family val="2"/>
        <charset val="204"/>
      </rPr>
      <t xml:space="preserve">    - нормативная трудоемкость строительства объекта, определяемая по ресурсной смете,</t>
    </r>
  </si>
  <si>
    <t xml:space="preserve">         в чел.-часах; </t>
  </si>
  <si>
    <r>
      <t>Сч</t>
    </r>
    <r>
      <rPr>
        <sz val="10"/>
        <rFont val="Arial"/>
        <family val="2"/>
        <charset val="204"/>
      </rPr>
      <t xml:space="preserve"> – среднечасовая заработная плата рабочих; при определении стартовой стоимости </t>
    </r>
  </si>
  <si>
    <t xml:space="preserve">         объекта исчисляется исходя из фактического уровня средне статической месячной </t>
  </si>
  <si>
    <t xml:space="preserve">            заработной платы строителей по региону;</t>
  </si>
  <si>
    <r>
      <t>Ксс</t>
    </r>
    <r>
      <rPr>
        <sz val="10"/>
        <rFont val="Arial"/>
        <family val="2"/>
        <charset val="204"/>
      </rPr>
      <t>- коэффициент, учитывающий размер отчислений на социальное страхование.</t>
    </r>
  </si>
  <si>
    <t>Исчисление среднечасовой заработной платы производится по формуле:</t>
  </si>
  <si>
    <r>
      <t>Сч = Змс : Ф</t>
    </r>
    <r>
      <rPr>
        <sz val="10"/>
        <rFont val="Arial"/>
        <family val="2"/>
        <charset val="204"/>
      </rPr>
      <t>,</t>
    </r>
  </si>
  <si>
    <t>Где:</t>
  </si>
  <si>
    <r>
      <t>Змс</t>
    </r>
    <r>
      <rPr>
        <sz val="10"/>
        <rFont val="Arial"/>
        <family val="2"/>
        <charset val="204"/>
      </rPr>
      <t xml:space="preserve"> - среднемесячная заработная плата строителей по региону, определенная на основе </t>
    </r>
  </si>
  <si>
    <t xml:space="preserve">         статических  за предыдущие 12 месяцев предшествующих на момент расчета, </t>
  </si>
  <si>
    <t xml:space="preserve">                сум/месяц;</t>
  </si>
  <si>
    <r>
      <t>Ф</t>
    </r>
    <r>
      <rPr>
        <sz val="10"/>
        <rFont val="Arial"/>
        <family val="2"/>
        <charset val="204"/>
      </rPr>
      <t xml:space="preserve">  -   среднемесячный фонд рабочего времени в часах по данным Министерства труда и </t>
    </r>
  </si>
  <si>
    <t xml:space="preserve">            социальной защиты населения Республики Узбекистан.</t>
  </si>
  <si>
    <t xml:space="preserve">сложившаяся среднечасовая  зарплата рабочих строителей по Сырдарьинской области: </t>
  </si>
  <si>
    <t xml:space="preserve">Отчисление на социальное страхование от основной заработной платы:               </t>
  </si>
  <si>
    <t xml:space="preserve">               Трудозатраты по сводным ресурсным методам:</t>
  </si>
  <si>
    <t>чел.час</t>
  </si>
  <si>
    <t xml:space="preserve">               Основная заработная плата рабочих строителей:</t>
  </si>
  <si>
    <t>3. Затраты на эксплуатацию машин и механизмов</t>
  </si>
  <si>
    <t>Стоимость затрат на эксплуатацию машин и механизмов в текущих ценах, при определении</t>
  </si>
  <si>
    <t>стартовой стоимости строительства объекта, рассчитывается по формуле:</t>
  </si>
  <si>
    <t xml:space="preserve">Сэм = Эм х Цпр, </t>
  </si>
  <si>
    <t>Эм   – объём эксплуатации машин и механизмов в часах;</t>
  </si>
  <si>
    <t xml:space="preserve">Цпр -  текущие цены на эксплуатацию машин и механизмов в час/сум. </t>
  </si>
  <si>
    <t xml:space="preserve">Текущие цены на эксплуатацию машин и механизмов приняты усреднено к Сырдарьинской                                               </t>
  </si>
  <si>
    <t>области:</t>
  </si>
  <si>
    <t xml:space="preserve">           Сэм =</t>
  </si>
  <si>
    <t>4. Затраты на приобретение оборудования, мебели и инвентаря.</t>
  </si>
  <si>
    <t xml:space="preserve">Затраты на приобретение оборудования, мебели и инвентаря определяются на основании   </t>
  </si>
  <si>
    <t xml:space="preserve">спецификаций, составленных на основе действующих сметных ресурсных нормативов с </t>
  </si>
  <si>
    <t xml:space="preserve">применением цен предприятий-производителей (поставщиков) с учетом транспортных и </t>
  </si>
  <si>
    <t xml:space="preserve">заготовительно-складских расходов или по банку данных, формируемых на основе </t>
  </si>
  <si>
    <t>мониторинга цен, по формуле:</t>
  </si>
  <si>
    <t>Со = Со1 + Со2 + Со3 + … + Соn,</t>
  </si>
  <si>
    <r>
      <t>Со1, Со2, Со3, …, Соn</t>
    </r>
    <r>
      <rPr>
        <sz val="10"/>
        <rFont val="Arial"/>
        <family val="2"/>
        <charset val="204"/>
      </rPr>
      <t>, - стоимость отдельных видов оборудования, мебели и инвентаря.</t>
    </r>
  </si>
  <si>
    <r>
      <t>Соn = N х Цср</t>
    </r>
    <r>
      <rPr>
        <sz val="10"/>
        <rFont val="Arial"/>
        <family val="2"/>
        <charset val="204"/>
      </rPr>
      <t>,</t>
    </r>
  </si>
  <si>
    <r>
      <t>N</t>
    </r>
    <r>
      <rPr>
        <sz val="10"/>
        <rFont val="Arial"/>
        <family val="2"/>
        <charset val="204"/>
      </rPr>
      <t xml:space="preserve"> – количество отдельного вида оборудования, мебели и инвентаря;</t>
    </r>
  </si>
  <si>
    <r>
      <t>Цср</t>
    </r>
    <r>
      <rPr>
        <sz val="10"/>
        <rFont val="Arial"/>
        <family val="2"/>
        <charset val="204"/>
      </rPr>
      <t xml:space="preserve"> – средневзвешенная цена единицы оборудования, мебели и инвентаря.</t>
    </r>
  </si>
  <si>
    <t xml:space="preserve">5. Структура прямых затрат </t>
  </si>
  <si>
    <t>Стоимость</t>
  </si>
  <si>
    <t>№</t>
  </si>
  <si>
    <t>Наименование</t>
  </si>
  <si>
    <t>в текущих</t>
  </si>
  <si>
    <t>Структура</t>
  </si>
  <si>
    <t>ценах,</t>
  </si>
  <si>
    <t>%</t>
  </si>
  <si>
    <t>Основная заработная плата рабочих-строителей</t>
  </si>
  <si>
    <t>Эксплуатация машин и механизмов</t>
  </si>
  <si>
    <t>Расходы на оборудование, мебель и инвентарь</t>
  </si>
  <si>
    <t xml:space="preserve">              ИТОГО:</t>
  </si>
  <si>
    <t>6. Прочие затраты производственного характера.</t>
  </si>
  <si>
    <t xml:space="preserve">Прочие затраты производственного характера учитывают затраты (Ср) учитывают затраты на </t>
  </si>
  <si>
    <t xml:space="preserve">временные здания и сооружения, зимнее удорожание, перевозку рабочих, вахтовый метод </t>
  </si>
  <si>
    <t>строительства и. т.п., которые не учтены в прямых затратах.</t>
  </si>
  <si>
    <t>Эти затраты определяются по данным ПОС и средне сложившихся затрат в подрядной органи-</t>
  </si>
  <si>
    <t>зации. Прочие затраты производственного характера Ср приняты условно.</t>
  </si>
  <si>
    <t xml:space="preserve">ИТОГО прямые затраты с учетом затраты производств. характера             </t>
  </si>
  <si>
    <t>7. Прочие затраты подрядчика</t>
  </si>
  <si>
    <t xml:space="preserve">Прочие затраты подрядчика  Пп приняты согласно статистическим данным в размере </t>
  </si>
  <si>
    <t>затрат на оборудование</t>
  </si>
  <si>
    <r>
      <t xml:space="preserve">                            Пп </t>
    </r>
    <r>
      <rPr>
        <sz val="10"/>
        <rFont val="Arial"/>
        <family val="2"/>
        <charset val="204"/>
      </rPr>
      <t>=</t>
    </r>
  </si>
  <si>
    <t>х</t>
  </si>
  <si>
    <t>Итого полная стоимость объекта подлежащего страхованию</t>
  </si>
  <si>
    <t xml:space="preserve">                                                  Ср = См + Сзп + Сэм + Сп + Пп =           </t>
  </si>
  <si>
    <t>8. Коэффициент риска</t>
  </si>
  <si>
    <t>Итого стоимость строительства в текущих ценах без НДС:</t>
  </si>
  <si>
    <t xml:space="preserve">                                                                                            Ц = </t>
  </si>
  <si>
    <t xml:space="preserve">                      Итого НДС:</t>
  </si>
  <si>
    <t xml:space="preserve">                       Пз = </t>
  </si>
  <si>
    <t>9. Прочие затраты заказчика</t>
  </si>
  <si>
    <t>Всего стоимость строительства в текущих ценах с НДС составит:</t>
  </si>
  <si>
    <t xml:space="preserve">+   </t>
  </si>
  <si>
    <t>+</t>
  </si>
  <si>
    <t>=</t>
  </si>
  <si>
    <t xml:space="preserve">ГИП </t>
  </si>
  <si>
    <t xml:space="preserve">Инженер-сметчик </t>
  </si>
  <si>
    <t xml:space="preserve">                               </t>
  </si>
  <si>
    <t>______________</t>
  </si>
  <si>
    <t xml:space="preserve"> страхование строительства 0,32%</t>
  </si>
  <si>
    <t xml:space="preserve">Коэффициент риска принят условно в размере 0.02% </t>
  </si>
  <si>
    <t>страхование строительства 0,32%</t>
  </si>
  <si>
    <t xml:space="preserve">Прочие затраты заказчика Пз  </t>
  </si>
  <si>
    <t>Итого с коэффициэнтом риска и страх.стр.:</t>
  </si>
  <si>
    <t>Расходы на строительные материалы, изделия и конструкции</t>
  </si>
  <si>
    <t>перевозка мусора</t>
  </si>
  <si>
    <t xml:space="preserve">в т.ч. Разработка сметной документации </t>
  </si>
  <si>
    <r>
      <t xml:space="preserve">                                                                                  Сч</t>
    </r>
    <r>
      <rPr>
        <sz val="10"/>
        <rFont val="Arial"/>
        <family val="2"/>
        <charset val="204"/>
      </rPr>
      <t xml:space="preserve">    = </t>
    </r>
  </si>
  <si>
    <t xml:space="preserve">                                                                                       Со = </t>
  </si>
  <si>
    <t>транспортные  расходы</t>
  </si>
  <si>
    <t xml:space="preserve">По объекту: </t>
  </si>
  <si>
    <t>"УТВЕРЖДАЮ"</t>
  </si>
  <si>
    <t>Перевозка грузов</t>
  </si>
  <si>
    <r>
      <t xml:space="preserve">Затраты на кабельную продукцию </t>
    </r>
    <r>
      <rPr>
        <sz val="8"/>
        <rFont val="Arial Cyr"/>
        <charset val="204"/>
      </rPr>
      <t>с учет.тран.1,5%</t>
    </r>
  </si>
  <si>
    <r>
      <t xml:space="preserve">Затраты на оборудование </t>
    </r>
    <r>
      <rPr>
        <sz val="8"/>
        <rFont val="Arial Cyr"/>
        <charset val="204"/>
      </rPr>
      <t>с учетом транспорт.2%</t>
    </r>
  </si>
  <si>
    <t>водствен. расходами без учета страхования К = 0.02</t>
  </si>
  <si>
    <t xml:space="preserve">17,27 % от суммы прямых затрат с учетом затрат производственного характера, за минусом </t>
  </si>
  <si>
    <t xml:space="preserve"> без НДС 12%</t>
  </si>
  <si>
    <t>Затраты на транспорт на стройматериалы 5%</t>
  </si>
  <si>
    <t>Прочие затраты и расходы подрядчика   17,27 %</t>
  </si>
  <si>
    <t>за  1 кв 2023 года .</t>
  </si>
  <si>
    <t>ООО «Guliston Zamin qurilish tamirlash loyiha»</t>
  </si>
  <si>
    <t xml:space="preserve">Лицензия № 068070
</t>
  </si>
  <si>
    <t>СМЕТНАЯ ДОКУМЕНТАЦИЯ</t>
  </si>
  <si>
    <t>РАСЧЕТ СТАРТОВОЙ СТОИМОСТИ</t>
  </si>
  <si>
    <t xml:space="preserve">по объекту : </t>
  </si>
  <si>
    <t xml:space="preserve">Сметная часть </t>
  </si>
  <si>
    <t>Расчет стартовой стоимости в текущих ценах.</t>
  </si>
  <si>
    <t>Локальные и ресурсные ведемости расхода материалов.</t>
  </si>
  <si>
    <t xml:space="preserve">Общая сметная стоимость                                </t>
  </si>
  <si>
    <t>сум  с   НДС</t>
  </si>
  <si>
    <t>(в текущих ценах)</t>
  </si>
  <si>
    <t>Директор</t>
  </si>
  <si>
    <t>А. Яхшиликов</t>
  </si>
  <si>
    <t xml:space="preserve">Составил:                                                                          </t>
  </si>
  <si>
    <t>Гулистан 2023 г.</t>
  </si>
  <si>
    <t>Республики Узбекистан от 11.06.03 г. № 261 «О переходе на договорные текущие цены при реализации инвестиционных проектов, осуществляемых за счет централизованных</t>
  </si>
  <si>
    <t>Директор ООО «Guliston Zamin qurilish tamirlash loyiha»</t>
  </si>
  <si>
    <t>А.Яхшиликов</t>
  </si>
  <si>
    <t>Р.Силямиев</t>
  </si>
  <si>
    <t>Объектная смета:</t>
  </si>
  <si>
    <t>Наименование объекта</t>
  </si>
  <si>
    <t>Зар.плата</t>
  </si>
  <si>
    <t>Стр. маш.</t>
  </si>
  <si>
    <t>Материал</t>
  </si>
  <si>
    <t>Кабельно-проводни-ковая продукция</t>
  </si>
  <si>
    <t>Оборуд.</t>
  </si>
  <si>
    <t>Итого</t>
  </si>
  <si>
    <t>ОБЩИЙ ИТОГО:</t>
  </si>
  <si>
    <t>Транспорные затраты</t>
  </si>
  <si>
    <t>ИТОГО:</t>
  </si>
  <si>
    <t>Инженер</t>
  </si>
  <si>
    <t xml:space="preserve">Составил              </t>
  </si>
  <si>
    <t>Общестроительный работы</t>
  </si>
  <si>
    <t>Инженерная часть</t>
  </si>
  <si>
    <t>Блогоустройство</t>
  </si>
  <si>
    <t>Форма N 5</t>
  </si>
  <si>
    <t>РП "СТРОИТЕЛЬСТВО ЗДАНИЯ ЦЕНТРА БАНКОВСКИХ УСЛУГ ГОЛОВНОЕ УПРАВЛЕНИЕ СЫРДАРЬИНСКОЙ ОБЛАСТИ АО НАЦИОНАЛЬНОГО БАНКА ВЭД РУ"</t>
  </si>
  <si>
    <t>(наименование стройки)</t>
  </si>
  <si>
    <r>
      <t>ЛОКАЛЬНАЯ РЕСУРСНАЯ ВЕДОМОСТЬ</t>
    </r>
    <r>
      <rPr>
        <sz val="12"/>
        <rFont val="Times New Roman Cyr"/>
        <family val="1"/>
        <charset val="204"/>
      </rPr>
      <t xml:space="preserve">  № </t>
    </r>
  </si>
  <si>
    <t>(локальная ресурсная смета)</t>
  </si>
  <si>
    <t xml:space="preserve">                   </t>
  </si>
  <si>
    <t xml:space="preserve">на </t>
  </si>
  <si>
    <t>СТРОИТЕЛЬНАЯ ЧАСТЬ, СТРОИТЕЛЬСТВО ЗДАНИЯ ЦЕНТРА БАНКОВСКИХ УСЛУГ НАЦИОНАЛЬНОГО БАНКА</t>
  </si>
  <si>
    <t>(наименование работ и затрат, наименование объекта)</t>
  </si>
  <si>
    <t>Основание:</t>
  </si>
  <si>
    <t>N п.п.</t>
  </si>
  <si>
    <t>Шифр номера нормативов и коды ресурсов</t>
  </si>
  <si>
    <t>Наименование работ и затрат</t>
  </si>
  <si>
    <t>Единица измерения</t>
  </si>
  <si>
    <t xml:space="preserve">Количество </t>
  </si>
  <si>
    <t>на. ед. измерения</t>
  </si>
  <si>
    <t>по проектным данным</t>
  </si>
  <si>
    <t>РАЗДЕЛ 1.-АР</t>
  </si>
  <si>
    <t>РАЗДЕЛ 2.ЗЕМЛЯННЫЕ РАБОТЫ</t>
  </si>
  <si>
    <t>1</t>
  </si>
  <si>
    <t>Е0101-004-05</t>
  </si>
  <si>
    <t>РАЗРАБОТКА ГРУНТА В ОТВАЛ ЭКСКАВАТОРАМИ "ДРАГЛАЙН" ИЛИ "ОБРАТНАЯ ЛОПАТА" С КОВШОМ ВМЕСТИМОСТЬЮ 0,25 М3, ГРУППА ГРУНТОВ 2</t>
  </si>
  <si>
    <t>1000М3</t>
  </si>
  <si>
    <t>1.1</t>
  </si>
  <si>
    <t>ЗАТРАТЫ ТРУДА РАБОЧИХ-СТРОИТЕЛЕЙ</t>
  </si>
  <si>
    <t>ЧЕЛ.-Ч</t>
  </si>
  <si>
    <t>1.2</t>
  </si>
  <si>
    <t>3</t>
  </si>
  <si>
    <t>ЗАТРАТЫ ТРУДА МАШИНИСТОВ</t>
  </si>
  <si>
    <t>1.3</t>
  </si>
  <si>
    <t>2288</t>
  </si>
  <si>
    <t>ЭКСКАВАТОРЫ ОДНОКОВШОВЫЕ ДИЗЕЛЬНЫЕ НА ПНЕВМОКОЛЕСНОМ ХОДУ ПРИ РАБОТЕ НА ДРУГИХ ВИДАХ СТРОИТЕЛЬСТВА (КРОМЕ ВОДОХОЗЯЙСТВЕННОГО) 0,25 М3</t>
  </si>
  <si>
    <t>МАШ.-Ч</t>
  </si>
  <si>
    <t>2</t>
  </si>
  <si>
    <t>Е0102-057-02</t>
  </si>
  <si>
    <t>РАЗРАБОТКА ГРУНТА ВРУЧНУЮ В ТРАНШЕЯХ ГЛУБИНОЙ ДО 2 М БЕЗ КРЕПЛЕНИЙ С ОТКОСАМИ, ГРУППА ГРУНТОВ 2</t>
  </si>
  <si>
    <t>100М3</t>
  </si>
  <si>
    <t>2.1</t>
  </si>
  <si>
    <t>Е0101-033-02</t>
  </si>
  <si>
    <t>ЗАСЫПКА ТРАНШЕЙ И КОТЛОВАНОВ С ПЕРЕМЕЩЕНИЕМ ГРУНТА ДО 5 М БУЛЬДОЗЕРАМИ МОЩНОСТЬЮ 59 [80] КВТ [Л.С.], 2 ГРУППА ГРУНТОВ</t>
  </si>
  <si>
    <t>3.1</t>
  </si>
  <si>
    <t>3.2</t>
  </si>
  <si>
    <t>257</t>
  </si>
  <si>
    <t>БУЛЬДОЗЕРЫ ПРИ РАБОТЕ НА ДРУГИХ ВИДАХ СТРОИТЕЛЬСТВА (КРОМЕ ВОДОХОЗЯЙСТВЕННОГО) 59 (80) КВТ (Л.С.)</t>
  </si>
  <si>
    <t>4</t>
  </si>
  <si>
    <t>Е0102-061-02</t>
  </si>
  <si>
    <t>ЗАСЫПКА ВРУЧНУЮ ТРАНШЕЙ, ПАЗУХ КОТЛОВАНОВ И ЯМ, ГРУППА ГРУНТОВ 2</t>
  </si>
  <si>
    <t>4.1</t>
  </si>
  <si>
    <t>5</t>
  </si>
  <si>
    <t>Е0101-014-05 ДОП. 6</t>
  </si>
  <si>
    <t>РАЗРАБОТКА ГРУНТА С ПОГРУЗКОЙ НА АВТОМОБИЛИ-САМОСВАЛЫ ЭКСКАВАТОРАМИ С КОВШОМ ВМЕСТИМОСТЬЮ 0,25 М3, ГРУППА ГРУНТОВ 2 ГРУНТА ПОД ПОЛЫ</t>
  </si>
  <si>
    <t>5.1</t>
  </si>
  <si>
    <t>5.2</t>
  </si>
  <si>
    <t>5.3</t>
  </si>
  <si>
    <t>5.4</t>
  </si>
  <si>
    <t>5.5</t>
  </si>
  <si>
    <t>43113</t>
  </si>
  <si>
    <t>ЩЕБЕНЬ</t>
  </si>
  <si>
    <t>М3</t>
  </si>
  <si>
    <t>6</t>
  </si>
  <si>
    <t>Е310-1005</t>
  </si>
  <si>
    <t>ПЕРЕВОЗКА ГРУЗОВ АВТОМОБИЛЕМ, РАССТОЯНИЕ ПЕРЕВОЗКИ 5 КМ, КЛАСС ГРУЗА 1</t>
  </si>
  <si>
    <t>Т</t>
  </si>
  <si>
    <t>6.1</t>
  </si>
  <si>
    <t>6.2</t>
  </si>
  <si>
    <t>163</t>
  </si>
  <si>
    <t>АВТОМОБИЛИ-САМОСВАЛЫ ГРУЗОПОДЪЕМНОСТЬЮ ДО 10 Т</t>
  </si>
  <si>
    <t>7</t>
  </si>
  <si>
    <t>Е0102-005-01</t>
  </si>
  <si>
    <t>УПЛОТНЕНИЕ ГРУНТА ПНЕВМАТИЧЕСКИМИ ТРАМБОВКАМИ, ГРУППА ГРУНТОВ 1, 2</t>
  </si>
  <si>
    <t>7.1</t>
  </si>
  <si>
    <t>7.2</t>
  </si>
  <si>
    <t>7.3</t>
  </si>
  <si>
    <t>660</t>
  </si>
  <si>
    <t>КОМПРЕССОРЫ ПЕРЕДВИЖНЫЕ С ДВИГАТЕЛЕМ ВНУТРЕННЕГО СГОРАНИЯ ДАВЛЕНИЕМ ДО 686 КПА (7 АТМ.) 5 М3/МИН</t>
  </si>
  <si>
    <t>7.4</t>
  </si>
  <si>
    <t>1866</t>
  </si>
  <si>
    <t>ТРАМБОВКИ ПНЕВМАТИЧЕСКИЕ</t>
  </si>
  <si>
    <t>8</t>
  </si>
  <si>
    <t>Е0102-006-01</t>
  </si>
  <si>
    <t>ПОЛИВ ВОДОЙ УПЛОТНЯЕМОГО ГРУНТА НАСЫПЕЙ</t>
  </si>
  <si>
    <t>8.1</t>
  </si>
  <si>
    <t>8.2</t>
  </si>
  <si>
    <t>8.3</t>
  </si>
  <si>
    <t>1135</t>
  </si>
  <si>
    <t>МАШИНЫ ПОЛИВОМОЕЧНЫЕ 6000 Л</t>
  </si>
  <si>
    <t>8.4</t>
  </si>
  <si>
    <t>9219</t>
  </si>
  <si>
    <t>ВОДА</t>
  </si>
  <si>
    <t>РАЗДЕЛ 3.ФУНДАМЕНТЫ</t>
  </si>
  <si>
    <t>9</t>
  </si>
  <si>
    <t>Е0801-002-02 ДОП. 3</t>
  </si>
  <si>
    <t>УСТРОЙСТВО ОСНОВАНИЯ ПОД ФУНДАМЕНТЫ ЩЕБЕНОЧНОГО</t>
  </si>
  <si>
    <t>9.1</t>
  </si>
  <si>
    <t>9.2</t>
  </si>
  <si>
    <t>9.3</t>
  </si>
  <si>
    <t>185</t>
  </si>
  <si>
    <t>АВТОПОГРУЗЧИКИ ПРИ РАБОТЕ НА ДРУГИХ ВИДАХ СТРОИТЕЛЬСТВА 3 Т</t>
  </si>
  <si>
    <t>9.4</t>
  </si>
  <si>
    <t>659</t>
  </si>
  <si>
    <t>9.5</t>
  </si>
  <si>
    <t>9.6</t>
  </si>
  <si>
    <t>9.7</t>
  </si>
  <si>
    <t>10</t>
  </si>
  <si>
    <t>Е2706-026-01</t>
  </si>
  <si>
    <t>РОЗЛИВ ВЯЖУЩИХ МАТЕРИАЛОВ</t>
  </si>
  <si>
    <t>10.1</t>
  </si>
  <si>
    <t>10.2</t>
  </si>
  <si>
    <t>108</t>
  </si>
  <si>
    <t>АВТОГУДРОНАТОРЫ 3500 Л</t>
  </si>
  <si>
    <t>10.3</t>
  </si>
  <si>
    <t>30135</t>
  </si>
  <si>
    <t>БИТУМ</t>
  </si>
  <si>
    <t>11</t>
  </si>
  <si>
    <t>Е0601-001-20 ДОП. 3</t>
  </si>
  <si>
    <t>УСТРОЙСТВО ЛЕНТОЧНЫХ ФУНДАМЕНТОВ БЕТОННЫХ ИЗ БЕТОНА В15</t>
  </si>
  <si>
    <t>11.1</t>
  </si>
  <si>
    <t>11.2</t>
  </si>
  <si>
    <t>11.3</t>
  </si>
  <si>
    <t>112</t>
  </si>
  <si>
    <t>АВТОПОГРУЗЧИКИ 5 Т</t>
  </si>
  <si>
    <t>11.4</t>
  </si>
  <si>
    <t>403</t>
  </si>
  <si>
    <t>ВИБРАТОРЫ ГЛУБИННЫЕ</t>
  </si>
  <si>
    <t>11.5</t>
  </si>
  <si>
    <t>762</t>
  </si>
  <si>
    <t>КРАНЫ НА АВТОМОБИЛЬНОМ ХОДУ ПРИ РАБОТЕ НА ДРУГИХ ВИДАХ СТРОИТЕЛЬСТВА 10 Т</t>
  </si>
  <si>
    <t>11.6</t>
  </si>
  <si>
    <t>1571</t>
  </si>
  <si>
    <t>ПИЛА ЭЛЕКТРИЧЕСКАЯ ЦЕПНАЯ</t>
  </si>
  <si>
    <t>11.7</t>
  </si>
  <si>
    <t>2509</t>
  </si>
  <si>
    <t>АВТОМОБИЛИ БОРТОВЫЕ ГРУЗОПОДЪЕМНОСТЬЮ ДО 5 Т</t>
  </si>
  <si>
    <t>11.8</t>
  </si>
  <si>
    <t>6322</t>
  </si>
  <si>
    <t>БЕТОН ТЯЖЕЛЫЙ КЛАССА В15 /М-200/ ФРАКЦИИ 5-20 ММ</t>
  </si>
  <si>
    <t>11.9</t>
  </si>
  <si>
    <t>11.10</t>
  </si>
  <si>
    <t>30407</t>
  </si>
  <si>
    <t>ГВОЗДИ СТРОИТЕЛЬНЫЕ</t>
  </si>
  <si>
    <t>11.11</t>
  </si>
  <si>
    <t>30652</t>
  </si>
  <si>
    <t>ИЗВЕСТЬ СТРОИТЕЛЬНАЯ НЕГАШЕНАЯ КОМОВАЯ, СОРТ 1</t>
  </si>
  <si>
    <t>11.12</t>
  </si>
  <si>
    <t>32524</t>
  </si>
  <si>
    <t>КАТАНКА ГОРЯЧЕКАТАНАЯ В МОТКАХ ДИАМЕТРОМ 6,3-6,5 ММ</t>
  </si>
  <si>
    <t>11.13</t>
  </si>
  <si>
    <t>35516</t>
  </si>
  <si>
    <t>РОГОЖА</t>
  </si>
  <si>
    <t>М2</t>
  </si>
  <si>
    <t>11.14</t>
  </si>
  <si>
    <t>36061</t>
  </si>
  <si>
    <t>ДОСКИ ОБРЕЗНЫЕ ХВОЙНЫХ ПОРОД ДЛИНОЙ 4-6,5 М, ШИРИНОЙ 75-150 ММ, ТОЛЩИНОЙ 44 ММ И БОЛЕЕ, III СОРТА</t>
  </si>
  <si>
    <t>11.15</t>
  </si>
  <si>
    <t>51619</t>
  </si>
  <si>
    <t>ЩИТЫ ИЗ ДОСОК ТОЛЩИНОЙ 25 ММ</t>
  </si>
  <si>
    <t>12</t>
  </si>
  <si>
    <t>Е0602-011-03 ДОП. 9</t>
  </si>
  <si>
    <t>ИЗГОТОВЛЕНИЕ ПЛОСКИХ И ОБЪЕМНЫХ АРМАТУРНЫХ КАРКАСОВ МЕТОДОМ ВЯЗКИ НА СТРОЙПЛОЩАДКЕ (ЗАГОТОВИТЕЛЬНОМ УЧАСТКЕ)</t>
  </si>
  <si>
    <t>Т АРМАТУРНЫХ КАРКАСОВ</t>
  </si>
  <si>
    <t>12.1</t>
  </si>
  <si>
    <t>12.2</t>
  </si>
  <si>
    <t>12.3</t>
  </si>
  <si>
    <t>12.4</t>
  </si>
  <si>
    <t>1523</t>
  </si>
  <si>
    <t>ПИЛЫ ДИСКОВЫЕ ЭЛЕКТРИЧЕСКИЕ</t>
  </si>
  <si>
    <t>12.5</t>
  </si>
  <si>
    <t>2484</t>
  </si>
  <si>
    <t>СТАНОК ДЛЯ ГИБКИ АРМАТУРЫ</t>
  </si>
  <si>
    <t>12.6</t>
  </si>
  <si>
    <t>2512</t>
  </si>
  <si>
    <t>АВТОМОБИЛИ БОРТОВЫЕ ГРУЗОПОДЪЕМНОСТЬЮ ДО 10 Т</t>
  </si>
  <si>
    <t>12.7</t>
  </si>
  <si>
    <t>2577</t>
  </si>
  <si>
    <t>АППАРАТЫ ДЛЯ ГАЗОВОЙ СВАРКИ И РЕЗКИ</t>
  </si>
  <si>
    <t>12.8</t>
  </si>
  <si>
    <t>2769</t>
  </si>
  <si>
    <t>СТАНОК ДЛЯ РУБКИ АРМАТУРЫ</t>
  </si>
  <si>
    <t>12.9</t>
  </si>
  <si>
    <t>34241</t>
  </si>
  <si>
    <t>КИСЛОРОД ТЕХНИЧЕСКИЙ ГАЗООБРАЗНЫЙ</t>
  </si>
  <si>
    <t>12.10</t>
  </si>
  <si>
    <t>43899</t>
  </si>
  <si>
    <t>ПРОВОЛОКА ВЯЗАЛЬНАЯ</t>
  </si>
  <si>
    <t>КГ</t>
  </si>
  <si>
    <t>12.11</t>
  </si>
  <si>
    <t>45002</t>
  </si>
  <si>
    <t>КРУГ ОТРЕЗНОЙ</t>
  </si>
  <si>
    <t>ШТ</t>
  </si>
  <si>
    <t>12.12</t>
  </si>
  <si>
    <t>45077</t>
  </si>
  <si>
    <t>ПРОПАН-БУТАН, СМЕСЬ ТЕХНИЧЕСКАЯ</t>
  </si>
  <si>
    <t>13</t>
  </si>
  <si>
    <t>СЦЕНА</t>
  </si>
  <si>
    <t>АРМАТУРА АIII ДИАМЕТРОМ 12ММ</t>
  </si>
  <si>
    <t>ТН</t>
  </si>
  <si>
    <t>14</t>
  </si>
  <si>
    <t>Е1202-002-02 МИНСТРОЙ РУЗ 05.01.21 N 3</t>
  </si>
  <si>
    <t>УСТРОЙСТВО ГИДРОИЗОЛЯЦИЙ ВЕРТИКАЛЬНЫХ ПОВЕРХНОСТЕЙ. ОБМАЗОЧНАЯ БИТУМНАЯ В ОДИН СЛОЙ ПО ВЫРОВНЕННОЙ ПОВЕРХНОСТИ КИРПИЧА И БЕТОНА</t>
  </si>
  <si>
    <t>100М2</t>
  </si>
  <si>
    <t>14.1</t>
  </si>
  <si>
    <t>14.2</t>
  </si>
  <si>
    <t>14.3</t>
  </si>
  <si>
    <t>14.4</t>
  </si>
  <si>
    <t>913</t>
  </si>
  <si>
    <t>КОТЛЫ БИТУМНЫЕ ПЕРЕДВИЖНЫЕ 400 Л</t>
  </si>
  <si>
    <t>14.5</t>
  </si>
  <si>
    <t>14.6</t>
  </si>
  <si>
    <t>32104</t>
  </si>
  <si>
    <t>МАСТИКА БИТУМНАЯ КРОВЕЛЬНАЯ ГОРЯЧАЯ</t>
  </si>
  <si>
    <t>15</t>
  </si>
  <si>
    <t>Е1202-002-03 МИНСТРОЙ РУЗ 05.01.21 N 3</t>
  </si>
  <si>
    <t>УСТРОЙСТВО ГИДРОИЗОЛЯЦИЙ ВЕРТИКАЛЬНЫХ ПОВЕРХНОСТЕЙ. ОБМАЗОЧНАЯ БИТУМНАЯ НА КАЖДЫЙ СЛОЙ ДОБАВЛЯЕТСЯ</t>
  </si>
  <si>
    <t>15.1</t>
  </si>
  <si>
    <t>15.2</t>
  </si>
  <si>
    <t>15.3</t>
  </si>
  <si>
    <t>15.4</t>
  </si>
  <si>
    <t>15.5</t>
  </si>
  <si>
    <t>16</t>
  </si>
  <si>
    <t>Е1202-001-01 МИНСТРОЙ РУЗ 05.01.21 N 3</t>
  </si>
  <si>
    <t>УСТРОЙСТВО ГИДРОИЗОЛЯЦИЙ ГОРИЗОНТАЛЬНЫХ ПОВЕРХНОСТЕЙ. ЦЕМЕНТНАЯ С ЖИДКИМ СТЕКЛОМ</t>
  </si>
  <si>
    <t>16.1</t>
  </si>
  <si>
    <t>16.2</t>
  </si>
  <si>
    <t>16.3</t>
  </si>
  <si>
    <t>16.4</t>
  </si>
  <si>
    <t>16.5</t>
  </si>
  <si>
    <t>16.6</t>
  </si>
  <si>
    <t>22450</t>
  </si>
  <si>
    <t>РАСТВОР ГОТОВЫЙ КЛАДОЧНЫЙ ЦЕМЕНТНЫЙ, МАРКА: 25</t>
  </si>
  <si>
    <t>16.7</t>
  </si>
  <si>
    <t>33138</t>
  </si>
  <si>
    <t>СТЕКЛО ЖИДКОЕ КАЛИЙНОЕ</t>
  </si>
  <si>
    <t>КАРКАСНЫЕ ВЫПУСКА</t>
  </si>
  <si>
    <t>17</t>
  </si>
  <si>
    <t>17.1</t>
  </si>
  <si>
    <t>17.2</t>
  </si>
  <si>
    <t>17.3</t>
  </si>
  <si>
    <t>17.4</t>
  </si>
  <si>
    <t>698</t>
  </si>
  <si>
    <t>КРАНЫ БАШЕННЫЕ ПРИ РАБОТЕ НА ДРУГИХ ВИДАХ СТРОИТЕЛЬСТВА (КРОМЕ МОНТАЖА ТЕХНОЛОГИЧЕСКОГО ОБОРУДОВАНИЯ) 8 Т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</si>
  <si>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</si>
  <si>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</si>
  <si>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</si>
  <si>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</si>
  <si>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</si>
  <si>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</si>
  <si>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</si>
  <si>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</si>
  <si>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</si>
  <si>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18</t>
  </si>
  <si>
    <t>АРМАТУРА АIII ДИАМЕТРОМ 22ММ</t>
  </si>
  <si>
    <t>19</t>
  </si>
  <si>
    <t>АРМАТУРА АIII ДИАМЕТРОМ 16ММ</t>
  </si>
  <si>
    <t>20</t>
  </si>
  <si>
    <t>21</t>
  </si>
  <si>
    <t>АРМАТУРА АI ДИАМЕТРОМ 8ММ</t>
  </si>
  <si>
    <t>РАЗДЕЛ 4.СТЕНЫ</t>
  </si>
  <si>
    <t>22</t>
  </si>
  <si>
    <t>Е0802-001-01</t>
  </si>
  <si>
    <t>КЛАДКА СТЕН КИРПИЧНЫХ НАРУЖНЫХ ПРОСТЫХ ПРИ ВЫСОТЕ ЭТАЖА ДО 4 М</t>
  </si>
  <si>
    <t>22.1</t>
  </si>
  <si>
    <t>22.2</t>
  </si>
  <si>
    <t>22.3</t>
  </si>
  <si>
    <t>22.4</t>
  </si>
  <si>
    <t>22.5</t>
  </si>
  <si>
    <t>10411</t>
  </si>
  <si>
    <t>КИРПИЧ КЕРАМИЧЕСКИЙ, СИЛИКАТНЫЙ ИЛИ ПУСТОТЕЛЫЙ РАЗМЕР И МАРКА ПО ПРОЕКТУ</t>
  </si>
  <si>
    <t>1000ШТ</t>
  </si>
  <si>
    <t>22.6</t>
  </si>
  <si>
    <t>36026</t>
  </si>
  <si>
    <t>БРУСКИ ОБРЕЗНЫЕ ХВОЙНЫХ ПОРОД ДЛИНОЙ 4-6,5 М, ШИРИНОЙ 75-150 ММ, ТОЛЩИНОЙ 40-75 ММ, IV СОРТА</t>
  </si>
  <si>
    <t>22.7</t>
  </si>
  <si>
    <t>45033</t>
  </si>
  <si>
    <t>РАСТВОР ГОТОВЫЙ КЛАДОЧНЫЙ (СОСТАВ И МАРКА ПО ПРОЕКТУ)</t>
  </si>
  <si>
    <t>23</t>
  </si>
  <si>
    <t>Е0802-001-07</t>
  </si>
  <si>
    <t>КЛАДКА СТЕН КИРПИЧНЫХ ВНУТРЕННИХ ПРИ ВЫСОТЕ ЭТАЖА ДО 4 М</t>
  </si>
  <si>
    <t>23.1</t>
  </si>
  <si>
    <t>23.2</t>
  </si>
  <si>
    <t>23.3</t>
  </si>
  <si>
    <t>23.4</t>
  </si>
  <si>
    <t>23.5</t>
  </si>
  <si>
    <t>23.6</t>
  </si>
  <si>
    <t>23.7</t>
  </si>
  <si>
    <t>24</t>
  </si>
  <si>
    <t>КЛАДКА СТЕН КИРПИЧНЫХ НАРУЖНЫХ ПРОСТЫХ ПРИ ВЫСОТЕ ЭТАЖА ДО 4 М ПАРАПЕД</t>
  </si>
  <si>
    <t>24.1</t>
  </si>
  <si>
    <t>24.2</t>
  </si>
  <si>
    <t>24.3</t>
  </si>
  <si>
    <t>24.4</t>
  </si>
  <si>
    <t>24.5</t>
  </si>
  <si>
    <t>24.6</t>
  </si>
  <si>
    <t>24.7</t>
  </si>
  <si>
    <t>25</t>
  </si>
  <si>
    <t>Е0802-007-01МИНСТРОЙ РУЗ N 886/ПР)</t>
  </si>
  <si>
    <t>АРМИРОВАНИЕ КЛАДКИ СТЕН И ДРУГИХ КОНСТРУКЦИЙ</t>
  </si>
  <si>
    <t>25.1</t>
  </si>
  <si>
    <t>25.2</t>
  </si>
  <si>
    <t>25.3</t>
  </si>
  <si>
    <t>25.4</t>
  </si>
  <si>
    <t>2499</t>
  </si>
  <si>
    <t>26</t>
  </si>
  <si>
    <t>АРМАТУРА ВР-I ДИАМЕТРОМ 5ММ</t>
  </si>
  <si>
    <t>27</t>
  </si>
  <si>
    <t>АРМАТУРА ВР-I ДИАМЕТРОМ 3ММ</t>
  </si>
  <si>
    <t>КОЛОННЫ КМ-1, КМ-2</t>
  </si>
  <si>
    <t>28</t>
  </si>
  <si>
    <t>Е0601-026-01</t>
  </si>
  <si>
    <t>УСТРОЙСТВО БЕТОННЫХ КОЛОНН В ДЕРЕВЯННОЙ ОПАЛУБКЕ ВЫСОТОЙ ДО 4 М, ПЕРИМЕТРОМ ДО 2 М ИЗ БЕТОНА В20</t>
  </si>
  <si>
    <t>28.1</t>
  </si>
  <si>
    <t>28.2</t>
  </si>
  <si>
    <t>28.3</t>
  </si>
  <si>
    <t>28.4</t>
  </si>
  <si>
    <t>28.5</t>
  </si>
  <si>
    <t>28.6</t>
  </si>
  <si>
    <t>28.7</t>
  </si>
  <si>
    <t>28.8</t>
  </si>
  <si>
    <t>6327</t>
  </si>
  <si>
    <t>БЕТОН ТЯЖЕЛЫЙ КЛАССА В20 /М-250/ ФРАКЦИИ 5-20 ММ</t>
  </si>
  <si>
    <t>28.9</t>
  </si>
  <si>
    <t>28.10</t>
  </si>
  <si>
    <t>28.11</t>
  </si>
  <si>
    <t>28.12</t>
  </si>
  <si>
    <t>36080</t>
  </si>
  <si>
    <t>ПИЛОМАТЕРИАЛЫ ХВОЙНЫХ ПОРОД ДОСКИ НЕОБРЕЗНЫЕ ДЛИНОЙ 4-6,5 М, ВСЕ ШИРИНЫ, ТОЛЩИНОЙ 44 ММ И БОЛЕЕ II СОРТА</t>
  </si>
  <si>
    <t>28.13</t>
  </si>
  <si>
    <t>44050</t>
  </si>
  <si>
    <t>БРУСКИ ОБРЕЗНЫЕ ХВОЙНЫХ ПОРОД ДЛИНОЙ 2-6,5 М, ТОЛЩИНОЙ 40-60 ММ, 2 СОРТА</t>
  </si>
  <si>
    <t>28.14</t>
  </si>
  <si>
    <t>29</t>
  </si>
  <si>
    <t>Е0602-012-01 ДОП. 9</t>
  </si>
  <si>
    <t>ИЗГОТОВЛЕНИЕ АРМАТУРНЫХ КАРКАСОВ МЕТОДОМ ВЯЗКИ (КОЛОНН, БАЛОК)</t>
  </si>
  <si>
    <t>29.1</t>
  </si>
  <si>
    <t>29.2</t>
  </si>
  <si>
    <t>29.3</t>
  </si>
  <si>
    <t>29.4</t>
  </si>
  <si>
    <t>347</t>
  </si>
  <si>
    <t>АГРЕГАТЫ СВАРОЧНЫЕ ОДНОПОСТОВЫЕ ДЛЯ РУЧНОЙ ЭЛЕКТРОДУГОВОЙ СВАРКИ</t>
  </si>
  <si>
    <t>29.5</t>
  </si>
  <si>
    <t>29.6</t>
  </si>
  <si>
    <t>29.7</t>
  </si>
  <si>
    <t>29.8</t>
  </si>
  <si>
    <t>35310</t>
  </si>
  <si>
    <t>ЭЛЕКТРОДЫ ДИАМЕТРОМ 4 ММ Э42</t>
  </si>
  <si>
    <t>29.9</t>
  </si>
  <si>
    <t>29.10</t>
  </si>
  <si>
    <t>45908</t>
  </si>
  <si>
    <t>СЕТКА ПРОВОЛОЧНАЯ</t>
  </si>
  <si>
    <t>30</t>
  </si>
  <si>
    <t>ЦЕНА</t>
  </si>
  <si>
    <t>31</t>
  </si>
  <si>
    <t>32</t>
  </si>
  <si>
    <t>33</t>
  </si>
  <si>
    <t>СТАЛЬ ЛИСТОВАЯ 20Х100Х100ММ</t>
  </si>
  <si>
    <t>РЕГИЛЬ РМ-1 2ШТ</t>
  </si>
  <si>
    <t>34</t>
  </si>
  <si>
    <t>Е0601-034-02 ДОП. 3</t>
  </si>
  <si>
    <t>УСТРОЙСТВО БАЛОК ДЛЯ ПЕРЕКРЫТИЙ, ПОДКРАНОВЫХ И ОБВЯЗОЧНЫХ НА ВЫСОТЕ ОТ ОПОРНОЙ ПЛОЩАДКИ ДО 6 М ПРИ ВЫСОТЕ БАЛОК ДО 500 ММ РИГЕЛЬ ИЗ БЕТОНА В20</t>
  </si>
  <si>
    <t>34.1</t>
  </si>
  <si>
    <t>34.2</t>
  </si>
  <si>
    <t>34.3</t>
  </si>
  <si>
    <t>34.4</t>
  </si>
  <si>
    <t>34.5</t>
  </si>
  <si>
    <t>34.6</t>
  </si>
  <si>
    <t>34.7</t>
  </si>
  <si>
    <t>34.8</t>
  </si>
  <si>
    <t>2016</t>
  </si>
  <si>
    <t>УСТАНОВКИ ДЛЯ СВАРКИ РУЧНОЙ ДУГОВОЙ (ПОСТОЯННОГО ТОКА)</t>
  </si>
  <si>
    <t>34.9</t>
  </si>
  <si>
    <t>34.10</t>
  </si>
  <si>
    <t>34.11</t>
  </si>
  <si>
    <t>34.12</t>
  </si>
  <si>
    <t>34.13</t>
  </si>
  <si>
    <t>34.14</t>
  </si>
  <si>
    <t>34.15</t>
  </si>
  <si>
    <t>34.16</t>
  </si>
  <si>
    <t>36008</t>
  </si>
  <si>
    <t>ЛЕСОМАТЕРИАЛЫ КРУГЛЫЕ ХВОЙНЫХ ПОРОД ДЛЯ СТРОИТЕЛЬСТВА ДИАМЕТРОМ 14-24 СМ, ДЛИНОЙ 3-6,5 М</t>
  </si>
  <si>
    <t>34.17</t>
  </si>
  <si>
    <t>36025</t>
  </si>
  <si>
    <t>БРУСКИ ОБРЕЗНЫЕ ХВОЙНЫХ ПОРОД ДЛИНОЙ 4-6,5 М, ШИРИНОЙ 75-150 ММ, ТОЛЩИНОЙ 40-75 ММ, III СОРТА</t>
  </si>
  <si>
    <t>34.18</t>
  </si>
  <si>
    <t>36032</t>
  </si>
  <si>
    <t>ПИЛОМАТЕРИАЛЫ ХВОЙНЫХ ПОРОД БРУСЬЯ ОБРЕЗНЫЕ ДЛИНОЙ 4-6,5 М, ШИРИНОЙ 75-150 ММ, ТОЛЩИНОЙ 150 ММ И БОЛЕЕ II СОРТА</t>
  </si>
  <si>
    <t>34.19</t>
  </si>
  <si>
    <t>34.20</t>
  </si>
  <si>
    <t>35</t>
  </si>
  <si>
    <t>Е0602-011-02 ДОП. 9</t>
  </si>
  <si>
    <t>ИЗГОТОВЛЕНИЕ ВЕРХНИХ И НИЖНИХ ПЛОСКИХ И ОБЪЕМНЫХ КАРКАСОВ МЕТОДОМ ВЯЗКИ НА ГОРИЗОНТАЛЬНЫХ ПОВЕРХНОСТЯХ</t>
  </si>
  <si>
    <t>35.1</t>
  </si>
  <si>
    <t>35.2</t>
  </si>
  <si>
    <t>35.3</t>
  </si>
  <si>
    <t>35.4</t>
  </si>
  <si>
    <t>35.5</t>
  </si>
  <si>
    <t>35.6</t>
  </si>
  <si>
    <t>2508</t>
  </si>
  <si>
    <t>35.7</t>
  </si>
  <si>
    <t>35.8</t>
  </si>
  <si>
    <t>35.9</t>
  </si>
  <si>
    <t>35.10</t>
  </si>
  <si>
    <t>35.11</t>
  </si>
  <si>
    <t>35.12</t>
  </si>
  <si>
    <t>36</t>
  </si>
  <si>
    <t>37</t>
  </si>
  <si>
    <t>АРМАТУРА АIII ДИАМЕТРОМ 20ММ</t>
  </si>
  <si>
    <t>38</t>
  </si>
  <si>
    <t>АРМАТУРА АIII ДИАМЕТРОМ 18ММ</t>
  </si>
  <si>
    <t>39</t>
  </si>
  <si>
    <t>РЕГИЛЬ РМ-2 2ШТ</t>
  </si>
  <si>
    <t>40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</si>
  <si>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</si>
  <si>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</si>
  <si>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</si>
  <si>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</si>
  <si>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</si>
  <si>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</si>
  <si>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</si>
  <si>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</si>
  <si>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</si>
  <si>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</si>
  <si>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</si>
  <si>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</si>
  <si>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40.13</t>
  </si>
  <si>
    <t>40.14</t>
  </si>
  <si>
    <t>40.15</t>
  </si>
  <si>
    <t>40.16</t>
  </si>
  <si>
    <t>40.17</t>
  </si>
  <si>
    <t>40.18</t>
  </si>
  <si>
    <t>40.19</t>
  </si>
  <si>
    <t>40.20</t>
  </si>
  <si>
    <t>41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</si>
  <si>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</si>
  <si>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</si>
  <si>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</si>
  <si>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</si>
  <si>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</si>
  <si>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</si>
  <si>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</si>
  <si>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</si>
  <si>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</si>
  <si>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</si>
  <si>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</si>
  <si>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</si>
  <si>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42</t>
  </si>
  <si>
    <t>43</t>
  </si>
  <si>
    <t>44</t>
  </si>
  <si>
    <t>АРМАТУРА АIII ДИАМЕТРОМ 14ММ</t>
  </si>
  <si>
    <t>45</t>
  </si>
  <si>
    <t>46</t>
  </si>
  <si>
    <t>47</t>
  </si>
  <si>
    <t>РЕГИЛЬ РМ-3 2ШТ</t>
  </si>
  <si>
    <t>48</t>
  </si>
  <si>
    <t>48.1</t>
  </si>
  <si>
    <t>48.2</t>
  </si>
  <si>
    <t>48.3</t>
  </si>
  <si>
    <t>48.4</t>
  </si>
  <si>
    <t>48.5</t>
  </si>
  <si>
    <t>48.6</t>
  </si>
  <si>
    <t>48.7</t>
  </si>
  <si>
    <t>48.8</t>
  </si>
  <si>
    <t>48.9</t>
  </si>
  <si>
    <t>48.10</t>
  </si>
  <si>
    <t>48.11</t>
  </si>
  <si>
    <t>48.12</t>
  </si>
  <si>
    <t>48.13</t>
  </si>
  <si>
    <t>48.14</t>
  </si>
  <si>
    <t>48.15</t>
  </si>
  <si>
    <t>48.16</t>
  </si>
  <si>
    <t>48.17</t>
  </si>
  <si>
    <t>48.18</t>
  </si>
  <si>
    <t>48.19</t>
  </si>
  <si>
    <t>48.20</t>
  </si>
  <si>
    <t>49</t>
  </si>
  <si>
    <t>49.1</t>
  </si>
  <si>
    <t>49.2</t>
  </si>
  <si>
    <t>49.3</t>
  </si>
  <si>
    <t>49.4</t>
  </si>
  <si>
    <t>49.5</t>
  </si>
  <si>
    <t>49.6</t>
  </si>
  <si>
    <t>49.7</t>
  </si>
  <si>
    <t>49.8</t>
  </si>
  <si>
    <t>49.9</t>
  </si>
  <si>
    <t>49.10</t>
  </si>
  <si>
    <t>49.11</t>
  </si>
  <si>
    <t>49.12</t>
  </si>
  <si>
    <t>50</t>
  </si>
  <si>
    <t>51</t>
  </si>
  <si>
    <t>РЕГИЛЬ РМ-4 4ШТ</t>
  </si>
  <si>
    <t>52</t>
  </si>
  <si>
    <t>52.1</t>
  </si>
  <si>
    <t>52.2</t>
  </si>
  <si>
    <t>52.3</t>
  </si>
  <si>
    <t>52.4</t>
  </si>
  <si>
    <t>52.5</t>
  </si>
  <si>
    <t>52.6</t>
  </si>
  <si>
    <t>52.7</t>
  </si>
  <si>
    <t>52.8</t>
  </si>
  <si>
    <t>52.9</t>
  </si>
  <si>
    <t>52.10</t>
  </si>
  <si>
    <t>52.11</t>
  </si>
  <si>
    <t>52.12</t>
  </si>
  <si>
    <t>52.13</t>
  </si>
  <si>
    <t>52.14</t>
  </si>
  <si>
    <t>52.15</t>
  </si>
  <si>
    <t>52.16</t>
  </si>
  <si>
    <t>52.17</t>
  </si>
  <si>
    <t>52.18</t>
  </si>
  <si>
    <t>52.19</t>
  </si>
  <si>
    <t>52.20</t>
  </si>
  <si>
    <t>53</t>
  </si>
  <si>
    <t>53.1</t>
  </si>
  <si>
    <t>53.2</t>
  </si>
  <si>
    <t>53.3</t>
  </si>
  <si>
    <t>53.4</t>
  </si>
  <si>
    <t>53.5</t>
  </si>
  <si>
    <t>53.6</t>
  </si>
  <si>
    <t>53.7</t>
  </si>
  <si>
    <t>53.8</t>
  </si>
  <si>
    <t>53.9</t>
  </si>
  <si>
    <t>53.10</t>
  </si>
  <si>
    <t>53.11</t>
  </si>
  <si>
    <t>53.12</t>
  </si>
  <si>
    <t>54</t>
  </si>
  <si>
    <t>55</t>
  </si>
  <si>
    <t>56</t>
  </si>
  <si>
    <t>57</t>
  </si>
  <si>
    <t>ПЕРЕГОРОДКА</t>
  </si>
  <si>
    <t>58</t>
  </si>
  <si>
    <t>Е0802-002-03</t>
  </si>
  <si>
    <t>КЛАДКА ПЕРЕГОРОДОК ИЗ КИРПИЧА АРМИРОВАННЫХ ТОЛЩИНОЙ В 1/2 КИРПИЧА ПРИ ВЫСОТЕ ЭТАЖА ДО 4 М</t>
  </si>
  <si>
    <t>58.1</t>
  </si>
  <si>
    <t>58.2</t>
  </si>
  <si>
    <t>58.3</t>
  </si>
  <si>
    <t>58.4</t>
  </si>
  <si>
    <t>58.5</t>
  </si>
  <si>
    <t>58.6</t>
  </si>
  <si>
    <t>58.7</t>
  </si>
  <si>
    <t>32501</t>
  </si>
  <si>
    <t>ПОКОВКИ ИЗ КВАДРАТНЫХ ЗАГОТОВОК МАССОЙ 1,8 КГ</t>
  </si>
  <si>
    <t>58.8</t>
  </si>
  <si>
    <t>58.9</t>
  </si>
  <si>
    <t>43099</t>
  </si>
  <si>
    <t>АРМАТУРА КЛАССА А-1</t>
  </si>
  <si>
    <t>58.10</t>
  </si>
  <si>
    <t>59</t>
  </si>
  <si>
    <t>СТАЛЬ УГЛОВАЯ 63Х5ММ</t>
  </si>
  <si>
    <t>60</t>
  </si>
  <si>
    <t>АРМАТУРА АII1 ДИАМЕТРОМ 12ММ</t>
  </si>
  <si>
    <t>61</t>
  </si>
  <si>
    <t>АРМАТУРА А1 ДИАМЕТРОМ 6ММ</t>
  </si>
  <si>
    <t>62</t>
  </si>
  <si>
    <t>СТАЛЬ ЛИСТОВАЯ ТОЛЩ 6ММ 50Х120ММ</t>
  </si>
  <si>
    <t>63</t>
  </si>
  <si>
    <t>СТАЛЬ ЛИСТОВАЯ ТОЛЩ 6ММ 260Х200ММ</t>
  </si>
  <si>
    <t>64</t>
  </si>
  <si>
    <t>СТАЛЬ ЛИСТОВАЯ ТОЛЩ 5ММ 50Х140ММ</t>
  </si>
  <si>
    <t>65</t>
  </si>
  <si>
    <t>ДЮБЕЛЬ ДГПШ 3,5Х60</t>
  </si>
  <si>
    <t>66</t>
  </si>
  <si>
    <t>СТАЛЬ ЛИСТОВАЯ ТОЛЩ 6Х70ММ</t>
  </si>
  <si>
    <t>67</t>
  </si>
  <si>
    <t>СТАЛЬ ЛИСТОВАЯ ТОЛЩ 6ММ 130Х260ММ</t>
  </si>
  <si>
    <t>МОНОЛИТНАЯ ПЕРЕМЫЧКА ПМ-1, ПМ-2, ПМ-3, ПМ-4</t>
  </si>
  <si>
    <t>68</t>
  </si>
  <si>
    <t>Е0601-034-09</t>
  </si>
  <si>
    <t>УСТРОЙСТВО ПЕРЕМЫЧЕК ИЗ БЕТОНА В15</t>
  </si>
  <si>
    <t>68.1</t>
  </si>
  <si>
    <t>68.2</t>
  </si>
  <si>
    <t>68.3</t>
  </si>
  <si>
    <t>68.4</t>
  </si>
  <si>
    <t>68.5</t>
  </si>
  <si>
    <t>68.6</t>
  </si>
  <si>
    <t>68.7</t>
  </si>
  <si>
    <t>68.8</t>
  </si>
  <si>
    <t>68.9</t>
  </si>
  <si>
    <t>68.10</t>
  </si>
  <si>
    <t>68.11</t>
  </si>
  <si>
    <t>68.12</t>
  </si>
  <si>
    <t>68.13</t>
  </si>
  <si>
    <t>68.14</t>
  </si>
  <si>
    <t>68.15</t>
  </si>
  <si>
    <t>68.16</t>
  </si>
  <si>
    <t>68.17</t>
  </si>
  <si>
    <t>68.18</t>
  </si>
  <si>
    <t>69</t>
  </si>
  <si>
    <t>69.1</t>
  </si>
  <si>
    <t>69.2</t>
  </si>
  <si>
    <t>69.3</t>
  </si>
  <si>
    <t>69.4</t>
  </si>
  <si>
    <t>69.5</t>
  </si>
  <si>
    <t>69.6</t>
  </si>
  <si>
    <t>69.7</t>
  </si>
  <si>
    <t>69.8</t>
  </si>
  <si>
    <t>69.9</t>
  </si>
  <si>
    <t>69.10</t>
  </si>
  <si>
    <t>69.11</t>
  </si>
  <si>
    <t>69.12</t>
  </si>
  <si>
    <t>70</t>
  </si>
  <si>
    <t>71</t>
  </si>
  <si>
    <t>АРМАТУРА АI ДИАМЕТРОМ 6ММ</t>
  </si>
  <si>
    <t>МЕТАЛЛИЧЕСКАЯ ПЕРЕМЫЧКА ПМ5-ПМ6</t>
  </si>
  <si>
    <t>72</t>
  </si>
  <si>
    <t>Е0903-014-01</t>
  </si>
  <si>
    <t>МОНТАЖ МЕТАЛЛИЧЕСКИХ ПЕРЕМЫЧЕК</t>
  </si>
  <si>
    <t>72.1</t>
  </si>
  <si>
    <t>72.2</t>
  </si>
  <si>
    <t>72.3</t>
  </si>
  <si>
    <t>72.4</t>
  </si>
  <si>
    <t>1513</t>
  </si>
  <si>
    <t>ПРЕОБРАЗОВАТЕЛИ СВАРОЧНЫЕ С НОМИНАЛЬНЫМ СВАРОЧНЫМ ТОКОМ 315-500 А</t>
  </si>
  <si>
    <t>72.5</t>
  </si>
  <si>
    <t>72.6</t>
  </si>
  <si>
    <t>72.7</t>
  </si>
  <si>
    <t>31419</t>
  </si>
  <si>
    <t>ГРУНТОВКА ГФ-021 КРАСНО-КОРИЧНЕВАЯ</t>
  </si>
  <si>
    <t>72.8</t>
  </si>
  <si>
    <t>31524</t>
  </si>
  <si>
    <t>РАСТВОРИТЕЛЬ МАРКИ Р-4</t>
  </si>
  <si>
    <t>72.9</t>
  </si>
  <si>
    <t>72.10</t>
  </si>
  <si>
    <t>72.11</t>
  </si>
  <si>
    <t>36023</t>
  </si>
  <si>
    <t>ПИЛОМАТЕРИАЛЫ ХВОЙНЫХ ПОРОД БРУСКИ ОБРЕЗНЫЕ ДЛИНОЙ 4-6,5 М, ШИРИНОЙ 75-150 ММ, ТОЛЩИНОЙ 40-75 ММ I СОРТА</t>
  </si>
  <si>
    <t>72.12</t>
  </si>
  <si>
    <t>72.13</t>
  </si>
  <si>
    <t>50756</t>
  </si>
  <si>
    <t>ОТДЕЛЬНЫЕ КОНСТРУКТИВНЫЕ ЭЛЕМЕНТЫ ЗДАНИЙ И СООРУЖЕНИЙ С ПРЕОБЛАДАНИЕМ ГОРЯЧЕКАТАНЫХ ПРОФИЛЕЙ, СРЕДНЯЯ МАССА СБОРОЧНОЙ ЕДИНИЦЫ СВЫШЕ 0.1 ДО 0.5 Т</t>
  </si>
  <si>
    <t>73</t>
  </si>
  <si>
    <t>74</t>
  </si>
  <si>
    <t>СТАЛЬ УГЛОВАЯ 50Х5ММ</t>
  </si>
  <si>
    <t>75</t>
  </si>
  <si>
    <t>СТАЛЬ ЛИСТОВАЯ 50Х100 ТОЛЩ 5ММ</t>
  </si>
  <si>
    <t>76</t>
  </si>
  <si>
    <t>СТАЛЬ ЛИСТОВАЯ 260Х200 ТОЛЩ 6ММ</t>
  </si>
  <si>
    <t>77</t>
  </si>
  <si>
    <t>ОБВЯЗОЧНЫЙ ПОЯС ОП-1</t>
  </si>
  <si>
    <t>78</t>
  </si>
  <si>
    <t>Е0601-035-01</t>
  </si>
  <si>
    <t>УСТРОЙСТВО ПОЯСОВ В ОПАЛУБКЕ ИЗ БЕТОНА В15</t>
  </si>
  <si>
    <t>78.1</t>
  </si>
  <si>
    <t>78.2</t>
  </si>
  <si>
    <t>78.3</t>
  </si>
  <si>
    <t>78.4</t>
  </si>
  <si>
    <t>78.5</t>
  </si>
  <si>
    <t>78.6</t>
  </si>
  <si>
    <t>78.7</t>
  </si>
  <si>
    <t>78.8</t>
  </si>
  <si>
    <t>78.9</t>
  </si>
  <si>
    <t>78.10</t>
  </si>
  <si>
    <t>78.11</t>
  </si>
  <si>
    <t>78.12</t>
  </si>
  <si>
    <t>78.13</t>
  </si>
  <si>
    <t>78.14</t>
  </si>
  <si>
    <t>78.15</t>
  </si>
  <si>
    <t>79</t>
  </si>
  <si>
    <t>79.1</t>
  </si>
  <si>
    <t>79.2</t>
  </si>
  <si>
    <t>79.3</t>
  </si>
  <si>
    <t>79.4</t>
  </si>
  <si>
    <t>79.5</t>
  </si>
  <si>
    <t>79.6</t>
  </si>
  <si>
    <t>79.7</t>
  </si>
  <si>
    <t>79.8</t>
  </si>
  <si>
    <t>79.9</t>
  </si>
  <si>
    <t>79.10</t>
  </si>
  <si>
    <t>79.11</t>
  </si>
  <si>
    <t>79.12</t>
  </si>
  <si>
    <t>80</t>
  </si>
  <si>
    <t>81</t>
  </si>
  <si>
    <t>СЕРДЕЧНИК МОНОЛИТНЫЙ СМ-1 3ШТ</t>
  </si>
  <si>
    <t>82</t>
  </si>
  <si>
    <t>УСТРОЙСТВО БЕТОННЫХ КОЛОНН В ДЕРЕВЯННОЙ ОПАЛУБКЕ ВЫСОТОЙ ДО 4 М, ПЕРИМЕТРОМ ДО 2 М СЕРДЕЧНИК ИЗ БЕТОНА В15</t>
  </si>
  <si>
    <t>82.1</t>
  </si>
  <si>
    <t>82.2</t>
  </si>
  <si>
    <t>82.3</t>
  </si>
  <si>
    <t>82.4</t>
  </si>
  <si>
    <t>82.5</t>
  </si>
  <si>
    <t>82.6</t>
  </si>
  <si>
    <t>82.7</t>
  </si>
  <si>
    <t>82.8</t>
  </si>
  <si>
    <t>82.9</t>
  </si>
  <si>
    <t>82.10</t>
  </si>
  <si>
    <t>82.11</t>
  </si>
  <si>
    <t>82.12</t>
  </si>
  <si>
    <t>82.13</t>
  </si>
  <si>
    <t>82.14</t>
  </si>
  <si>
    <t>83</t>
  </si>
  <si>
    <t>83.1</t>
  </si>
  <si>
    <t>83.2</t>
  </si>
  <si>
    <t>83.3</t>
  </si>
  <si>
    <t>83.4</t>
  </si>
  <si>
    <t>83.5</t>
  </si>
  <si>
    <t>83.6</t>
  </si>
  <si>
    <t>83.7</t>
  </si>
  <si>
    <t>83.8</t>
  </si>
  <si>
    <t>83.9</t>
  </si>
  <si>
    <t>83.10</t>
  </si>
  <si>
    <t>84</t>
  </si>
  <si>
    <t>85</t>
  </si>
  <si>
    <t>ОТДЕЛЬНО-СТОЯЩИЕ СТЕРЖНИ</t>
  </si>
  <si>
    <t>86</t>
  </si>
  <si>
    <t>СЕРДЕЧНИК МОНОЛИТНЫЙ СМ-2 5ШТ</t>
  </si>
  <si>
    <t>87</t>
  </si>
  <si>
    <t>87.1</t>
  </si>
  <si>
    <t>87.2</t>
  </si>
  <si>
    <t>87.3</t>
  </si>
  <si>
    <t>87.4</t>
  </si>
  <si>
    <t>87.5</t>
  </si>
  <si>
    <t>87.6</t>
  </si>
  <si>
    <t>87.7</t>
  </si>
  <si>
    <t>87.8</t>
  </si>
  <si>
    <t>87.9</t>
  </si>
  <si>
    <t>87.10</t>
  </si>
  <si>
    <t>87.11</t>
  </si>
  <si>
    <t>87.12</t>
  </si>
  <si>
    <t>87.13</t>
  </si>
  <si>
    <t>87.14</t>
  </si>
  <si>
    <t>88</t>
  </si>
  <si>
    <t>88.1</t>
  </si>
  <si>
    <t>88.2</t>
  </si>
  <si>
    <t>88.3</t>
  </si>
  <si>
    <t>88.4</t>
  </si>
  <si>
    <t>88.5</t>
  </si>
  <si>
    <t>88.6</t>
  </si>
  <si>
    <t>88.7</t>
  </si>
  <si>
    <t>88.8</t>
  </si>
  <si>
    <t>88.9</t>
  </si>
  <si>
    <t>88.10</t>
  </si>
  <si>
    <t>89</t>
  </si>
  <si>
    <t>90</t>
  </si>
  <si>
    <t>91</t>
  </si>
  <si>
    <t>СЕРДЕЧНИК МОНОЛИТНЫЙ СМ-3 1ШТ</t>
  </si>
  <si>
    <t>92</t>
  </si>
  <si>
    <t>92.1</t>
  </si>
  <si>
    <t>92.2</t>
  </si>
  <si>
    <t>92.3</t>
  </si>
  <si>
    <t>92.4</t>
  </si>
  <si>
    <t>92.5</t>
  </si>
  <si>
    <t>92.6</t>
  </si>
  <si>
    <t>92.7</t>
  </si>
  <si>
    <t>92.8</t>
  </si>
  <si>
    <t>92.9</t>
  </si>
  <si>
    <t>92.10</t>
  </si>
  <si>
    <t>92.11</t>
  </si>
  <si>
    <t>92.12</t>
  </si>
  <si>
    <t>92.13</t>
  </si>
  <si>
    <t>92.14</t>
  </si>
  <si>
    <t>93</t>
  </si>
  <si>
    <t>93.1</t>
  </si>
  <si>
    <t>93.2</t>
  </si>
  <si>
    <t>93.3</t>
  </si>
  <si>
    <t>93.4</t>
  </si>
  <si>
    <t>93.5</t>
  </si>
  <si>
    <t>93.6</t>
  </si>
  <si>
    <t>93.7</t>
  </si>
  <si>
    <t>93.8</t>
  </si>
  <si>
    <t>93.9</t>
  </si>
  <si>
    <t>93.10</t>
  </si>
  <si>
    <t>94</t>
  </si>
  <si>
    <t>95</t>
  </si>
  <si>
    <t>96</t>
  </si>
  <si>
    <t>СЕРДЕЧНИК МОНОЛИТНЫЙ СМ-4 19ШТ</t>
  </si>
  <si>
    <t>97</t>
  </si>
  <si>
    <t>97.1</t>
  </si>
  <si>
    <t>97.2</t>
  </si>
  <si>
    <t>97.3</t>
  </si>
  <si>
    <t>97.4</t>
  </si>
  <si>
    <t>97.5</t>
  </si>
  <si>
    <t>97.6</t>
  </si>
  <si>
    <t>97.7</t>
  </si>
  <si>
    <t>97.8</t>
  </si>
  <si>
    <t>97.9</t>
  </si>
  <si>
    <t>97.10</t>
  </si>
  <si>
    <t>97.11</t>
  </si>
  <si>
    <t>97.12</t>
  </si>
  <si>
    <t>97.13</t>
  </si>
  <si>
    <t>97.14</t>
  </si>
  <si>
    <t>98</t>
  </si>
  <si>
    <t>98.1</t>
  </si>
  <si>
    <t>98.2</t>
  </si>
  <si>
    <t>98.3</t>
  </si>
  <si>
    <t>98.4</t>
  </si>
  <si>
    <t>98.5</t>
  </si>
  <si>
    <t>98.6</t>
  </si>
  <si>
    <t>98.7</t>
  </si>
  <si>
    <t>98.8</t>
  </si>
  <si>
    <t>98.9</t>
  </si>
  <si>
    <t>98.10</t>
  </si>
  <si>
    <t>99</t>
  </si>
  <si>
    <t>100</t>
  </si>
  <si>
    <t>101</t>
  </si>
  <si>
    <t>РАЗДЕЛ 5.ПЛИТЫ ПЕРЕКРЫТИЕ</t>
  </si>
  <si>
    <t>102</t>
  </si>
  <si>
    <t>Е0705-011-06</t>
  </si>
  <si>
    <t>УСТАНОВКА ПАНЕЛЕЙ ПЕРЕКРЫТИЙ С ОПИРАНИЕМ НА 2 СТОРОНЫ ПЛОЩАДЬЮ ДО 10 М2</t>
  </si>
  <si>
    <t>100ШТ.</t>
  </si>
  <si>
    <t>102.1</t>
  </si>
  <si>
    <t>102.2</t>
  </si>
  <si>
    <t>102.3</t>
  </si>
  <si>
    <t>102.4</t>
  </si>
  <si>
    <t>102.5</t>
  </si>
  <si>
    <t>102.6</t>
  </si>
  <si>
    <t>12226</t>
  </si>
  <si>
    <t>РАСТВОР ГОТОВЫЙ КЛАДОЧНЫЙ ЦЕМЕНТНЫЙ, МАРКА 100</t>
  </si>
  <si>
    <t>102.7</t>
  </si>
  <si>
    <t>35326</t>
  </si>
  <si>
    <t>ЭЛЕКТРОДЫ ДИАМЕТРОМ 6 ММ Э42</t>
  </si>
  <si>
    <t>102.8</t>
  </si>
  <si>
    <t>43232</t>
  </si>
  <si>
    <t>КРАСКА ПО ПРОЕКТНЫМ ДАННЫМ</t>
  </si>
  <si>
    <t>102.9</t>
  </si>
  <si>
    <t>50777</t>
  </si>
  <si>
    <t>КОНСТРУКТИВНЫЕ ЭЛЕМЕНТЫ ВСПОМОГАТЕЛЬНОГО НАЗНАЧЕНИЯ, С ПРЕОБЛАДАНИЕМ ПРОФИЛЬНОГО ПРОКАТА СОБИРАЕМЫЕ ИЗ ДВУХ И БОЛЕЕ ДЕТАЛЕЙ, С ОТВЕРСТИЯМИ И БЕЗ ОТВЕРСТИЙ, СОЕДИНЯЕМЫЕ НА СВАРКЕ</t>
  </si>
  <si>
    <t>103</t>
  </si>
  <si>
    <t>ПЛИТЫ ПЕРЕКРЫТИЯ 2ПК 63.10-8А 400-С8,С9</t>
  </si>
  <si>
    <t>104</t>
  </si>
  <si>
    <t>ПЛИТЫ ПЕРЕКРЫТИЯ 2ПК 63.12-8А 400-С8,С9</t>
  </si>
  <si>
    <t>105</t>
  </si>
  <si>
    <t>ПЛИТЫ ПЕРЕКРЫТИЯ 2ПК 59.10-8А 400-С8,С9</t>
  </si>
  <si>
    <t>106</t>
  </si>
  <si>
    <t>ПЛИТЫ ПЕРЕКРЫТИЯ 2ПК 59.12-8А 400-С8,С9</t>
  </si>
  <si>
    <t>ПОЯСА АП-1, АП-2</t>
  </si>
  <si>
    <t>107</t>
  </si>
  <si>
    <t>107.1</t>
  </si>
  <si>
    <t>107.2</t>
  </si>
  <si>
    <t>107.3</t>
  </si>
  <si>
    <t>107.4</t>
  </si>
  <si>
    <t>107.5</t>
  </si>
  <si>
    <t>107.6</t>
  </si>
  <si>
    <t>107.7</t>
  </si>
  <si>
    <t>107.8</t>
  </si>
  <si>
    <t>107.9</t>
  </si>
  <si>
    <t>107.10</t>
  </si>
  <si>
    <t>107.11</t>
  </si>
  <si>
    <t>107.12</t>
  </si>
  <si>
    <t>107.13</t>
  </si>
  <si>
    <t>107.14</t>
  </si>
  <si>
    <t>107.15</t>
  </si>
  <si>
    <t>108.1</t>
  </si>
  <si>
    <t>108.2</t>
  </si>
  <si>
    <t>108.3</t>
  </si>
  <si>
    <t>108.4</t>
  </si>
  <si>
    <t>108.5</t>
  </si>
  <si>
    <t>108.6</t>
  </si>
  <si>
    <t>108.7</t>
  </si>
  <si>
    <t>108.8</t>
  </si>
  <si>
    <t>108.9</t>
  </si>
  <si>
    <t>108.10</t>
  </si>
  <si>
    <t>108.11</t>
  </si>
  <si>
    <t>108.12</t>
  </si>
  <si>
    <t>109</t>
  </si>
  <si>
    <t>110</t>
  </si>
  <si>
    <t>111</t>
  </si>
  <si>
    <t>Е0601-035-02</t>
  </si>
  <si>
    <t>УСТРОЙСТВО ПОЯСОВ БЕЗ ОПАЛУБКИ ИЗ БЕТОНА В15</t>
  </si>
  <si>
    <t>111.1</t>
  </si>
  <si>
    <t>111.2</t>
  </si>
  <si>
    <t>111.3</t>
  </si>
  <si>
    <t>111.4</t>
  </si>
  <si>
    <t>111.5</t>
  </si>
  <si>
    <t>111.6</t>
  </si>
  <si>
    <t>111.7</t>
  </si>
  <si>
    <t>111.8</t>
  </si>
  <si>
    <t>111.9</t>
  </si>
  <si>
    <t>112.1</t>
  </si>
  <si>
    <t>112.2</t>
  </si>
  <si>
    <t>112.3</t>
  </si>
  <si>
    <t>112.4</t>
  </si>
  <si>
    <t>112.5</t>
  </si>
  <si>
    <t>112.6</t>
  </si>
  <si>
    <t>112.7</t>
  </si>
  <si>
    <t>112.8</t>
  </si>
  <si>
    <t>112.9</t>
  </si>
  <si>
    <t>112.10</t>
  </si>
  <si>
    <t>112.11</t>
  </si>
  <si>
    <t>112.12</t>
  </si>
  <si>
    <t>113</t>
  </si>
  <si>
    <t>114</t>
  </si>
  <si>
    <t>МОНОЛИТНЫЕ УЧАСТКИ МУ-1</t>
  </si>
  <si>
    <t>115</t>
  </si>
  <si>
    <t>Е0601-041-09 ДОП. 11 ГОСАРХИТЕКТСТРОЙ РУЗ ПР. № 429 ОТ 15.12.17 Г.</t>
  </si>
  <si>
    <t>УСТРОЙСТВО ПЕРЕКРЫТИЙ ПО СТАЛЬНЫМ БАЛКАМ И МОНОЛИТНЫЕ УЧАСТКИ ПРИ СБОРНОМ ЖЕЛЕЗОБЕТОННОМ ПЕРЕКРЫТИИ ПЛОЩАДЬЮ ДО 5 М2 ПРИВЕДЕННОЙ ТОЛЩИНОЙ ДО 200 ММ МУ ИЗ БЕТОНА В15</t>
  </si>
  <si>
    <t>115.1</t>
  </si>
  <si>
    <t>115.2</t>
  </si>
  <si>
    <t>115.3</t>
  </si>
  <si>
    <t>115.4</t>
  </si>
  <si>
    <t>404</t>
  </si>
  <si>
    <t>ВИБРАТОРЫ ПОВЕРХНОСТНЫЕ</t>
  </si>
  <si>
    <t>115.5</t>
  </si>
  <si>
    <t>115.6</t>
  </si>
  <si>
    <t>115.7</t>
  </si>
  <si>
    <t>115.8</t>
  </si>
  <si>
    <t>115.9</t>
  </si>
  <si>
    <t>115.10</t>
  </si>
  <si>
    <t>115.11</t>
  </si>
  <si>
    <t>115.12</t>
  </si>
  <si>
    <t>115.13</t>
  </si>
  <si>
    <t>115.14</t>
  </si>
  <si>
    <t>115.15</t>
  </si>
  <si>
    <t>115.16</t>
  </si>
  <si>
    <t>36053</t>
  </si>
  <si>
    <t>ДОСКИ ОБРЕЗНЫЕ ХВОЙНЫХ ПОРОД ДЛИНОЙ 4-6,5 М, ШИРИНОЙ 75-150 ММ, ТОЛЩИНОЙ 25 ММ, III СОРТА</t>
  </si>
  <si>
    <t>115.17</t>
  </si>
  <si>
    <t>115.18</t>
  </si>
  <si>
    <t>116</t>
  </si>
  <si>
    <t>116.1</t>
  </si>
  <si>
    <t>116.2</t>
  </si>
  <si>
    <t>116.3</t>
  </si>
  <si>
    <t>116.4</t>
  </si>
  <si>
    <t>116.5</t>
  </si>
  <si>
    <t>699</t>
  </si>
  <si>
    <t>КРАНЫ БАШЕННЫЕ ПРИ РАБОТЕ НА МОНТАЖЕ ТЕХНОЛОГИЧЕСКОГО ОБОРУДОВАНИЯ 10 Т</t>
  </si>
  <si>
    <t>116.6</t>
  </si>
  <si>
    <t>116.7</t>
  </si>
  <si>
    <t>116.8</t>
  </si>
  <si>
    <t>116.9</t>
  </si>
  <si>
    <t>116.10</t>
  </si>
  <si>
    <t>116.11</t>
  </si>
  <si>
    <t>116.12</t>
  </si>
  <si>
    <t>116.13</t>
  </si>
  <si>
    <t>116.14</t>
  </si>
  <si>
    <t>117</t>
  </si>
  <si>
    <t>118</t>
  </si>
  <si>
    <t>119</t>
  </si>
  <si>
    <t>Е1201-017-01 МИНСТРОЙ РУЗ 05.01.21 N 3</t>
  </si>
  <si>
    <t>УСТРОЙСТВО ВЫРАВНИВАЮЩИХ СТЯЖЕК ЦЕМЕНТНО-ПЕСЧАНЫХ ТОЛЩИНОЙ 15 ММ /50ММ/</t>
  </si>
  <si>
    <t>119.1</t>
  </si>
  <si>
    <t>119.2</t>
  </si>
  <si>
    <t>119.3</t>
  </si>
  <si>
    <t>119.4</t>
  </si>
  <si>
    <t>133</t>
  </si>
  <si>
    <t>АГРЕГАТЫ ЭЛЕКТРОНАСОСНЫЕ С РЕГУЛИРОВАНИЕМ ПОДАЧИ ВРУЧНУЮ ДЛЯ СТРОИТЕЛЬНЫХ РАСТВОРОВ ПОДАЧА ДО 2 М3/Ч, НАПОР 150 М</t>
  </si>
  <si>
    <t>119.5</t>
  </si>
  <si>
    <t>119.6</t>
  </si>
  <si>
    <t>119.7</t>
  </si>
  <si>
    <t>12181</t>
  </si>
  <si>
    <t>РАСТВОР ЦЕМЕНТНО-ПЕСЧАНЫЙ М-100</t>
  </si>
  <si>
    <t>119.8</t>
  </si>
  <si>
    <t>31907</t>
  </si>
  <si>
    <t>РУБЕРОИД КРОВЕЛЬНЫЙ С КРУПНОЗЕРНИСТОЙ ПОСЫПКОЙ С ПЫЛЕВИДНОЙ ПОСЫПКОЙ РКП-350Б</t>
  </si>
  <si>
    <t>120</t>
  </si>
  <si>
    <t>Е1201-017-02 МИНСТРОЙ РУЗ 05.01.21 N 3 К=35</t>
  </si>
  <si>
    <t>УСТРОЙСТВО ВЫРАВНИВАЮЩИХ СТЯЖЕК ЦЕМЕНТНО-ПЕСЧАНЫХ НА КАЖДЫЙ 1 ММ ИЗМЕНЕНИЯ ТОЛЩИНЫ ДОБАВЛЯТЬ 35 РАЗ ДО ТОЛЩ 50ММ К [12 01 017 01]</t>
  </si>
  <si>
    <t>120.1</t>
  </si>
  <si>
    <t>120.2</t>
  </si>
  <si>
    <t>120.3</t>
  </si>
  <si>
    <t>120.4</t>
  </si>
  <si>
    <t>120.5</t>
  </si>
  <si>
    <t>121</t>
  </si>
  <si>
    <t>Е1201-015-03 МИНСТРОЙ РУЗ 05.01.21 N 3</t>
  </si>
  <si>
    <t>УСТРОЙСТВО ПАРОИЗОЛЯЦИИ ПРОКЛАДОЧНОЙ В ОДИН СЛОЙ</t>
  </si>
  <si>
    <t>121.1</t>
  </si>
  <si>
    <t>121.2</t>
  </si>
  <si>
    <t>121.3</t>
  </si>
  <si>
    <t>121.4</t>
  </si>
  <si>
    <t>121.5</t>
  </si>
  <si>
    <t>121.6</t>
  </si>
  <si>
    <t>121.7</t>
  </si>
  <si>
    <t>122</t>
  </si>
  <si>
    <t>Е1201-013-03 МИНСТРОЙ РУЗ 05.01.21 N 3</t>
  </si>
  <si>
    <t>УТЕПЛЕНИЕ ПОКРЫТИЙ ПЛИТАМИ ИЗ МИНЕРАЛЬНОЙ ВАТЫ ИЛИ ПЕРЛИТА НА БИТУМНОЙ МАСТИКЕ В ОДИН СЛОЙ</t>
  </si>
  <si>
    <t>122.1</t>
  </si>
  <si>
    <t>122.2</t>
  </si>
  <si>
    <t>122.3</t>
  </si>
  <si>
    <t>122.4</t>
  </si>
  <si>
    <t>122.5</t>
  </si>
  <si>
    <t>122.6</t>
  </si>
  <si>
    <t>30107</t>
  </si>
  <si>
    <t>БИТУМЫ НЕФТЯНЫЕ СТРОИТЕЛЬНЫЕ КРОВЕЛЬНЫЕ, МАРОК: БНК-45/190, БНК-45/180</t>
  </si>
  <si>
    <t>122.7</t>
  </si>
  <si>
    <t>122.8</t>
  </si>
  <si>
    <t>34003</t>
  </si>
  <si>
    <t>КЕРОСИН ДЛЯ ТЕХНИЧЕСКИХ ЦЕЛЕЙ МАРОК КТ-1, КТ-2</t>
  </si>
  <si>
    <t>123</t>
  </si>
  <si>
    <t>УТЕПЛИТЕЛЬ ИЗ МИНЕРАЛЬНОЙ ВАТЫ (ППЖ-100) ТОЛЩ 100 ММ 1 СЛОЙ</t>
  </si>
  <si>
    <t>124</t>
  </si>
  <si>
    <t>УСТРОЙСТВО ВЫРАВНИВАЮЩИХ СТЯЖЕК ЦЕМЕНТНО-ПЕСЧАНЫХ ТОЛЩИНОЙ 15 ММ /30ММ/</t>
  </si>
  <si>
    <t>124.1</t>
  </si>
  <si>
    <t>124.2</t>
  </si>
  <si>
    <t>124.3</t>
  </si>
  <si>
    <t>124.4</t>
  </si>
  <si>
    <t>124.5</t>
  </si>
  <si>
    <t>124.6</t>
  </si>
  <si>
    <t>124.7</t>
  </si>
  <si>
    <t>124.8</t>
  </si>
  <si>
    <t>125</t>
  </si>
  <si>
    <t>Е1201-017-02 МИНСТРОЙ РУЗ 05.01.21 N 3 К=15</t>
  </si>
  <si>
    <t>УСТРОЙСТВО ВЫРАВНИВАЮЩИХ СТЯЖЕК ЦЕМЕНТНО-ПЕСЧАНЫХ НА КАЖДЫЙ 1 ММ ИЗМЕНЕНИЯ ТОЛЩИНЫ ДОБАВЛЯТЬ 15 РАЗ ДО ТОЛЩ 30ММ К [12 01 017 01]</t>
  </si>
  <si>
    <t>125.1</t>
  </si>
  <si>
    <t>125.2</t>
  </si>
  <si>
    <t>125.3</t>
  </si>
  <si>
    <t>125.4</t>
  </si>
  <si>
    <t>125.5</t>
  </si>
  <si>
    <t>РАЗДЕЛ 6.КРОВЛЯ</t>
  </si>
  <si>
    <t>126</t>
  </si>
  <si>
    <t>Е1001-002-01</t>
  </si>
  <si>
    <t>УСТАНОВКА ДЕРЕВЯННЫХ ЭЛЕМЕНТОВ КРОВЛИ</t>
  </si>
  <si>
    <t>126.1</t>
  </si>
  <si>
    <t>126.2</t>
  </si>
  <si>
    <t>126.3</t>
  </si>
  <si>
    <t>126.4</t>
  </si>
  <si>
    <t>1556</t>
  </si>
  <si>
    <t>БЕНЗОПИЛЫ</t>
  </si>
  <si>
    <t>126.5</t>
  </si>
  <si>
    <t>126.6</t>
  </si>
  <si>
    <t>126.7</t>
  </si>
  <si>
    <t>31929</t>
  </si>
  <si>
    <t>ТОЛЬ С КРУПНОЗЕРНИСТОЙ ПОСЫПКОЙ ГИДРОИЗОЛЯЦИОННЫЙ МАРКИ ТГ-350</t>
  </si>
  <si>
    <t>126.8</t>
  </si>
  <si>
    <t>126.9</t>
  </si>
  <si>
    <t>126.10</t>
  </si>
  <si>
    <t>36024</t>
  </si>
  <si>
    <t>БРУСКИ ОБРЕЗНЫЕ ХВОЙНЫХ ПОРОД ДЛИНОЙ 4-6,5 М, ШИРИНОЙ 75-150 ММ, ТОЛЩИНОЙ 40-75 ММ, II СОРТА</t>
  </si>
  <si>
    <t>126.11</t>
  </si>
  <si>
    <t>36028</t>
  </si>
  <si>
    <t>БРУСКИ ОБРЕЗНЫЕ ХВОЙНЫХ ПОРОД ДЛИНОЙ 4-6,5 М, ШИРИНОЙ 75-150 ММ, ТОЛЩИНОЙ 100, 125 ММ, II СОРТА</t>
  </si>
  <si>
    <t>126.12</t>
  </si>
  <si>
    <t>36059</t>
  </si>
  <si>
    <t>ПИЛОМАТЕРИАЛЫ ХВОЙНЫХ ПОРОД ДОСКИ ОБРЕЗНЫЕ ДЛИНОЙ 4-6,5 М, ШИРИНОЙ 75-150 ММ, ТОЛЩИНОЙ 44 ММ И БОЛЕЕ I СОРТА</t>
  </si>
  <si>
    <t>126.13</t>
  </si>
  <si>
    <t>45089</t>
  </si>
  <si>
    <t>ПАСТА АНТИСЕПТИЧЕСКАЯ</t>
  </si>
  <si>
    <t>127</t>
  </si>
  <si>
    <t>УСТАНОВКА СТРОПИЛ</t>
  </si>
  <si>
    <t>127.1</t>
  </si>
  <si>
    <t>127.2</t>
  </si>
  <si>
    <t>127.3</t>
  </si>
  <si>
    <t>127.4</t>
  </si>
  <si>
    <t>127.5</t>
  </si>
  <si>
    <t>127.6</t>
  </si>
  <si>
    <t>127.7</t>
  </si>
  <si>
    <t>127.8</t>
  </si>
  <si>
    <t>127.9</t>
  </si>
  <si>
    <t>127.10</t>
  </si>
  <si>
    <t>127.11</t>
  </si>
  <si>
    <t>127.12</t>
  </si>
  <si>
    <t>127.13</t>
  </si>
  <si>
    <t>128</t>
  </si>
  <si>
    <t>Е1001-010-01</t>
  </si>
  <si>
    <t>УСТАНОВКА ЭЛЕМЕНТОВ КАРКАСА ИЗ БРУСЬЕВ ОБРЕШЕТКА</t>
  </si>
  <si>
    <t>128.1</t>
  </si>
  <si>
    <t>128.2</t>
  </si>
  <si>
    <t>128.3</t>
  </si>
  <si>
    <t>521</t>
  </si>
  <si>
    <t>ДРЕЛИ ЭЛЕКТРИЧЕСКИЕ</t>
  </si>
  <si>
    <t>128.4</t>
  </si>
  <si>
    <t>128.5</t>
  </si>
  <si>
    <t>128.6</t>
  </si>
  <si>
    <t>30133</t>
  </si>
  <si>
    <t>СМОЛА КАМЕННОУГОЛЬНАЯ ДЛЯ ДОРОЖНОГО СТРОИТЕЛЬСТВА</t>
  </si>
  <si>
    <t>128.7</t>
  </si>
  <si>
    <t>30322</t>
  </si>
  <si>
    <t>БОЛТЫ СТРОИТЕЛЬНЫЕ С ГАЙКАМИ И ШАЙБАМИ</t>
  </si>
  <si>
    <t>128.8</t>
  </si>
  <si>
    <t>128.9</t>
  </si>
  <si>
    <t>128.10</t>
  </si>
  <si>
    <t>32502</t>
  </si>
  <si>
    <t>ПОКОВКИ ИЗ КВАДРАТНЫХ ЗАГОТОВОК МАССОЙ 2,825 КГ</t>
  </si>
  <si>
    <t>128.11</t>
  </si>
  <si>
    <t>128.12</t>
  </si>
  <si>
    <t>36060</t>
  </si>
  <si>
    <t>ДОСКИ ОБРЕЗНЫЕ ХВОЙНЫХ ПОРОД ДЛИНОЙ 4-6,5 М, ШИРИНОЙ 75-150 ММ, ТОЛЩИНОЙ 44 ММ И БОЛЕЕ, II СОРТА</t>
  </si>
  <si>
    <t>128.13</t>
  </si>
  <si>
    <t>36077</t>
  </si>
  <si>
    <t>ПИЛОМАТЕРИАЛЫ ХВОЙНЫХ ПОРОД ДОСКИ НЕОБРЕЗНЫЕ ДЛИНОЙ 4-6,5 М, ВСЕ ШИРИНЫ, ТОЛЩИНОЙ 32-40 ММ III СОРТА</t>
  </si>
  <si>
    <t>128.14</t>
  </si>
  <si>
    <t>129</t>
  </si>
  <si>
    <t>Е1203-004-01 МИНСТРОЙ РУЗ 05.01.21 N 3</t>
  </si>
  <si>
    <t>УСТРОЙСТВО КРОВЛИ ИЗ МЕТАЛЛОЧЕРЕПИЦЫ, ПРОФНАСТИЛА ТРАПЕЦИЕВИДНОГО И СИНУСОВИДНОГО ПРОФИЛЯ, С ПОКРЫТИЕМ ПО ГОТОВЫМ ПРОГОНАМ: ПРОСТОЙ</t>
  </si>
  <si>
    <t>100 М2 КРОВЛИ</t>
  </si>
  <si>
    <t>129.1</t>
  </si>
  <si>
    <t>129.2</t>
  </si>
  <si>
    <t>129.3</t>
  </si>
  <si>
    <t>129.4</t>
  </si>
  <si>
    <t>129.5</t>
  </si>
  <si>
    <t>129.6</t>
  </si>
  <si>
    <t>30818</t>
  </si>
  <si>
    <t>ВИНТЫ САМОНАРЕЗАЮЩИЕ С УПЛОТНИТЕЛЬНОЙ ПРОКЛАДКОЙ 4,8X35</t>
  </si>
  <si>
    <t>129.7</t>
  </si>
  <si>
    <t>30819</t>
  </si>
  <si>
    <t>ВИНТЫ САМОНАРЕЗАЮЩИЕ С УПЛОТНИТЕЛЬНОЙ ПРОКЛАДКОЙ 4,8X80</t>
  </si>
  <si>
    <t>129.8</t>
  </si>
  <si>
    <t>30823</t>
  </si>
  <si>
    <t>ПРОКЛАДКИ УПЛОТНИТЕЛЬНЫЕ ПЕНОПОЛИУРЕТАНОВЫЕ ДЛЯ МЕТАЛЛОЧЕРЕПИЦЫ</t>
  </si>
  <si>
    <t>М</t>
  </si>
  <si>
    <t>130</t>
  </si>
  <si>
    <t>ПРОФНАСТИЛ ТОЛЩ 0,5ММ</t>
  </si>
  <si>
    <t>131</t>
  </si>
  <si>
    <t>СНЕГОЗАДЕРЖАТЕЛЬ</t>
  </si>
  <si>
    <t>132</t>
  </si>
  <si>
    <t>ШЕЛОБ</t>
  </si>
  <si>
    <t>КРОНШТЕЙН</t>
  </si>
  <si>
    <t>134</t>
  </si>
  <si>
    <t>Е1201-008-03 МИНСТРОЙ РУЗ 05.01.21 N 3</t>
  </si>
  <si>
    <t>НАВЕСКА ВОДОСТОЧНЫХ ТРУБ ПО СТЕНАМ ИЗ КИРПИЧА ИЛИ ЛЕГКОГО БЕТОНА, ДИАМЕТРОМ ДО: 140 ММ</t>
  </si>
  <si>
    <t>100М ТРУБ</t>
  </si>
  <si>
    <t>134.1</t>
  </si>
  <si>
    <t>134.2</t>
  </si>
  <si>
    <t>134.3</t>
  </si>
  <si>
    <t>134.4</t>
  </si>
  <si>
    <t>32507</t>
  </si>
  <si>
    <t>ПОКОВКИ ОЦИНКОВАННЫЕ МАССОЙ 2,825 КГ</t>
  </si>
  <si>
    <t>134.5</t>
  </si>
  <si>
    <t>32522</t>
  </si>
  <si>
    <t>ПРОВОЛОКА КАНАТНАЯ ОЦИНКОВАННАЯ ДИАМЕТРОМ 3 ММ</t>
  </si>
  <si>
    <t>134.6</t>
  </si>
  <si>
    <t>47801</t>
  </si>
  <si>
    <t>ТРУБЫ ВОДОСТОЧНЫЕ</t>
  </si>
  <si>
    <t>135</t>
  </si>
  <si>
    <t>ВОДОСТОЧНАЯ ВОРОНКА</t>
  </si>
  <si>
    <t>136</t>
  </si>
  <si>
    <t>КОЛЕНО 135ГР ИЗ ОЦИН.СТАЛИ 100/100</t>
  </si>
  <si>
    <t>137</t>
  </si>
  <si>
    <t>Е1001-003-01</t>
  </si>
  <si>
    <t>УСТРОЙСТВО СЛУХОВЫХ ОКОН</t>
  </si>
  <si>
    <t>СЛУХОВОЕ</t>
  </si>
  <si>
    <t>137.1</t>
  </si>
  <si>
    <t>137.2</t>
  </si>
  <si>
    <t>137.3</t>
  </si>
  <si>
    <t>137.4</t>
  </si>
  <si>
    <t>137.5</t>
  </si>
  <si>
    <t>137.6</t>
  </si>
  <si>
    <t>137.7</t>
  </si>
  <si>
    <t>36010</t>
  </si>
  <si>
    <t>ЛЕСОМАТЕРИАЛЫ КРУГЛЫЕ ХВОЙНЫХ ПОРОД ЛЕСОМАТЕРИАЛЫ ДЛЯ ВЫРАБОТКИ ПИЛОМАТЕРИАЛОВ И ЗАГОТОВОК (ПЛАСТИНЫ) ТОЛЩИНОЙ 20-24 СМ II СОРТА</t>
  </si>
  <si>
    <t>137.8</t>
  </si>
  <si>
    <t>36049</t>
  </si>
  <si>
    <t>ПИЛОМАТЕРИАЛЫ ХВОЙНЫХ ПОРОД ДОСКИ ОБРЕЗНЫЕ ДЛИНОЙ 4-6,5 М, ШИРИНОЙ 75-150 ММ, ТОЛЩИНОЙ 19-22 ММ III СОРТА</t>
  </si>
  <si>
    <t>137.9</t>
  </si>
  <si>
    <t>137.10</t>
  </si>
  <si>
    <t>44330</t>
  </si>
  <si>
    <t>ПЕРЕПЛЕТЫ ОКОННЫЕ ДЛЯ ЖИЛЫХ ЗДАНИЙ</t>
  </si>
  <si>
    <t>138</t>
  </si>
  <si>
    <t>Е1501-094-04 ДОП. 10</t>
  </si>
  <si>
    <t>ОБЛИЦОВКА ПОВЕРХНОСТЕЙ ДЕКОРАТИВНЫМИ ПАНЕЛЯМИ ТИПА "ТУНИКАФОН" КАРНИЗА ПО ГОТОВОМУ КАРКАСУ</t>
  </si>
  <si>
    <t>100 М2 РАЗВЕРНУТОЙ ПРОЕКЦИИ ПОВЕРХНОСТИ ОБЛИЦОВКИ</t>
  </si>
  <si>
    <t>138.1</t>
  </si>
  <si>
    <t>138.2</t>
  </si>
  <si>
    <t>138.3</t>
  </si>
  <si>
    <t>138.4</t>
  </si>
  <si>
    <t>2209</t>
  </si>
  <si>
    <t>ШУРУПОВЕРТЫ СТРОИТЕЛЬНО-МОНТАЖНЫЕ</t>
  </si>
  <si>
    <t>138.5</t>
  </si>
  <si>
    <t>138.6</t>
  </si>
  <si>
    <t>29160</t>
  </si>
  <si>
    <t>ВИНТЫ САМОНАРЕЗАЮЩИЕ</t>
  </si>
  <si>
    <t>139</t>
  </si>
  <si>
    <t>ДЕКОРАТИВНЫЕ ПАНЕЛИ ТУНИКАФОН</t>
  </si>
  <si>
    <t>140</t>
  </si>
  <si>
    <t>Е1201-010-01 МИНСТРОЙ РУЗ 05.01.21 N 3</t>
  </si>
  <si>
    <t>УСТРОЙСТВО МЕЛКИХ ПОКРЫТИЙ [БРАНДМАУЭРЫ, ПАРАПЕТЫ, СВЕСЫ И Т.П.] ИЗ ЛИСТОВОЙ ОЦИНКОВАННОЙ СТАЛИ ФАРТУК</t>
  </si>
  <si>
    <t>140.1</t>
  </si>
  <si>
    <t>140.2</t>
  </si>
  <si>
    <t>140.3</t>
  </si>
  <si>
    <t>140.4</t>
  </si>
  <si>
    <t>140.5</t>
  </si>
  <si>
    <t>30405</t>
  </si>
  <si>
    <t>ГВОЗДИ ТОЛЕВЫЕ КРУГЛЫЕ 3,0Х40 ММ</t>
  </si>
  <si>
    <t>140.6</t>
  </si>
  <si>
    <t>140.7</t>
  </si>
  <si>
    <t>33732</t>
  </si>
  <si>
    <t>СТАЛЬ ЛИСТОВАЯ ОЦИНКОВАННАЯ ТОЛЩИНОЙ ЛИСТА 0,7 ММ</t>
  </si>
  <si>
    <t>РАЗДЕЛ 7.ПРОЕМЫ</t>
  </si>
  <si>
    <t>141</t>
  </si>
  <si>
    <t>Е1001-034-04ДОП. 11 ГОСАРХИТЕКТСТРОЙ РУЗ ПР. № 429 ОТ 15.12.17 Г.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</si>
  <si>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ОДНОСТВОРЧАТЫХ</t>
  </si>
  <si>
    <t>100 М2</t>
  </si>
  <si>
    <t>141.1</t>
  </si>
  <si>
    <t>141.2</t>
  </si>
  <si>
    <t>141.3</t>
  </si>
  <si>
    <t>141.4</t>
  </si>
  <si>
    <t>141.5</t>
  </si>
  <si>
    <t>2875</t>
  </si>
  <si>
    <t>ПЕРФОРАТОРЫ ЭЛЕКТРИЧЕСКИЕ</t>
  </si>
  <si>
    <t>141.6</t>
  </si>
  <si>
    <t>29962</t>
  </si>
  <si>
    <t>ЗАКЛАДНЫЕ ДЕТАЛИ ИЗ АЛЮМИНИЕВОГО ПРОФИЛЯ РАЗМЕРОМ 60Х27Х0,6</t>
  </si>
  <si>
    <t>141.7</t>
  </si>
  <si>
    <t>30858</t>
  </si>
  <si>
    <t>ЛЕНТА БУТИЛОВАЯ</t>
  </si>
  <si>
    <t>141.8</t>
  </si>
  <si>
    <t>31478</t>
  </si>
  <si>
    <t>ДЮБЕЛЬ-ПРОБКИ ДЛ. 65 ММ</t>
  </si>
  <si>
    <t>141.9</t>
  </si>
  <si>
    <t>76853</t>
  </si>
  <si>
    <t>ШУРУПЫ-САМОРЕЗЫ 35 ММ</t>
  </si>
  <si>
    <t>141.10</t>
  </si>
  <si>
    <t>81864</t>
  </si>
  <si>
    <t>КЛИНЬЯ ДЕРЕВЯННЫЕ</t>
  </si>
  <si>
    <t>142</t>
  </si>
  <si>
    <t>ОКОННЫЕ БЛОКИ ПВХ ОДНОСТВОРЧАТЫЕ 1300Х1700Х6ШТ СТЕКЛОПАКЕТ</t>
  </si>
  <si>
    <t>143</t>
  </si>
  <si>
    <t>Е1001-034-03ДОП. 11 ГОСАРХИТЕКТСТРОЙ РУЗ ПР. № 429 ОТ 15.12.17 Г.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</si>
  <si>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</t>
  </si>
  <si>
    <t>143.1</t>
  </si>
  <si>
    <t>143.2</t>
  </si>
  <si>
    <t>143.3</t>
  </si>
  <si>
    <t>143.4</t>
  </si>
  <si>
    <t>143.5</t>
  </si>
  <si>
    <t>143.6</t>
  </si>
  <si>
    <t>143.7</t>
  </si>
  <si>
    <t>143.8</t>
  </si>
  <si>
    <t>143.9</t>
  </si>
  <si>
    <t>143.10</t>
  </si>
  <si>
    <t>144</t>
  </si>
  <si>
    <t>ОКОННЫЕ БЛОКИ ПВХ ОДНОСТВОРЧАТЫЕ 840Х1200Х1ШТ СТЕКЛОПАКЕТ</t>
  </si>
  <si>
    <t>145</t>
  </si>
  <si>
    <t>Е1001-035-01ДОП. 11 ГОСАРХИТЕКТСТРОЙ РУЗ ПР. № 429 ОТ 15.12.17 Г.</t>
  </si>
  <si>
    <t>УСТАНОВКА ПОДОКОННЫХ ДОСОК ИЗ ПВХ В КАМЕННЫХ СТЕНАХ ТОЛЩИНОЙ ДО 0,51 М.</t>
  </si>
  <si>
    <t>100 М</t>
  </si>
  <si>
    <t>145.1</t>
  </si>
  <si>
    <t>145.2</t>
  </si>
  <si>
    <t>145.3</t>
  </si>
  <si>
    <t>145.4</t>
  </si>
  <si>
    <t>80625</t>
  </si>
  <si>
    <t>ПЕНА МОНТАЖНАЯ (ГЕРМЕТИК ПЕНОПОЛИУРЕТАНОВЫЙ ТИПА MAKROFLEKS, SOUDAL) ДЛЯ ГЕРМЕТИЗАЦИИ СТЫКОВ В БАЛЛОНЧИКЕ ЕМКОСТЬЮ 0,75 Л</t>
  </si>
  <si>
    <t>145.5</t>
  </si>
  <si>
    <t>145.6</t>
  </si>
  <si>
    <t>98988</t>
  </si>
  <si>
    <t>ДОСКИ ПОДОКОННЫЕ ИЗ ПВХ</t>
  </si>
  <si>
    <t>146</t>
  </si>
  <si>
    <t>Е0904-014-03 ДОП. 4</t>
  </si>
  <si>
    <t>УСТАНОВКА МЕТАЛЛИЧЕСКИХ ДВЕРЕЙ В ПОДГОТОВЛЕННЫЕ ПРОЕМЫ ПЛОЩАДЬЮ ДВЕРНОГО ПРОЕМА: ДО 2,5 М2</t>
  </si>
  <si>
    <t>146.1</t>
  </si>
  <si>
    <t>146.2</t>
  </si>
  <si>
    <t>146.3</t>
  </si>
  <si>
    <t>146.4</t>
  </si>
  <si>
    <t>3325</t>
  </si>
  <si>
    <t>ДРЕЛЬ-ПЕРФОРАТОР ЭЛЕКТРИЧЕСКАЯ</t>
  </si>
  <si>
    <t>146.5</t>
  </si>
  <si>
    <t>29161</t>
  </si>
  <si>
    <t>БОЛТЫ АНКЕРНЫЕ</t>
  </si>
  <si>
    <t>146.6</t>
  </si>
  <si>
    <t>147</t>
  </si>
  <si>
    <t>ДВЕРНЫЕ БЛОКИ ИЗ МЕТАЛЛИЧЕСКОГО ПРОФИЛЯ 900Х2100Х2ШТ</t>
  </si>
  <si>
    <t>148</t>
  </si>
  <si>
    <t>Е1001-037-01ДОП. 11 ГОСАРХИТЕКТСТРОЙ РУЗ ПР. № 429 ОТ 15.12.17 Г.</t>
  </si>
  <si>
    <t>УСТАНОВКА БЛОКОВ ДЕРЕВО АЛЮМИНИЕВЫХ, АЛЮМИНИЕВЫХ, МЕТАЛЛОПЛАСТИКОВЫХ В НАРУЖНЫХ И ВНУТРЕННИХ ДВЕРНЫХ ПРОЕМАХ: В КАМЕННЫХ СТЕНАХ ПЛОЩАДЬЮ ПРОЕМА ДО 3 М2</t>
  </si>
  <si>
    <t>148.1</t>
  </si>
  <si>
    <t>148.2</t>
  </si>
  <si>
    <t>148.3</t>
  </si>
  <si>
    <t>148.4</t>
  </si>
  <si>
    <t>148.5</t>
  </si>
  <si>
    <t>148.6</t>
  </si>
  <si>
    <t>148.7</t>
  </si>
  <si>
    <t>148.8</t>
  </si>
  <si>
    <t>148.9</t>
  </si>
  <si>
    <t>149</t>
  </si>
  <si>
    <t>ДВЕРНЫЕ БЛОКИ ИЗ ПВХ 900Х2100Х2ШТ</t>
  </si>
  <si>
    <t>150</t>
  </si>
  <si>
    <t>ДВЕРНЫЕ БЛОКИ ИЗ АДЮМИНЕВОГО ПРОФИЛЯ 700Х2100Х1ШТ</t>
  </si>
  <si>
    <t>151</t>
  </si>
  <si>
    <t>Е1001-036-04ДОП. 11 ГОСАРХИТЕКТСТРОЙ РУЗ ПР. № 429 ОТ 15.12.17 Г.</t>
  </si>
  <si>
    <t>УСТАНОВКА В ЖИЛЫХ И ОБЩЕСТВЕННЫХ ЗДАНИЯХ ОКОННЫХ БЛОКОВ ИЗ ДЕРЕВО АЛЮМИНИЯ, АЛЮМИНИЯ, МЕТАЛЛОПЛАСТИКА В КАМЕННЫХ СТЕНАХ, ОТКРЫВАЮЩИМИСЯ (ПОВОРОТНЫХ, ОТКИДНЫХ, ПОВОРОТНО-ОТКИДНЫХ): С ПЛОЩАДЬЮ ПРОЕМА ДО 10 М2</t>
  </si>
  <si>
    <t>151.1</t>
  </si>
  <si>
    <t>151.2</t>
  </si>
  <si>
    <t>151.3</t>
  </si>
  <si>
    <t>151.4</t>
  </si>
  <si>
    <t>151.5</t>
  </si>
  <si>
    <t>151.6</t>
  </si>
  <si>
    <t>151.7</t>
  </si>
  <si>
    <t>151.8</t>
  </si>
  <si>
    <t>151.9</t>
  </si>
  <si>
    <t>152</t>
  </si>
  <si>
    <t>АЛЮМИНЕВЫЕ ВИРТАЖИ ИЗ КОЛЕННОГО СТЕКЛА ТОЛЩ 10ММ 3700Х3400Х1ШТ</t>
  </si>
  <si>
    <t>153</t>
  </si>
  <si>
    <t>АЛЮМИНЕВЫЕ ВИРТАЖИ ИЗ КОЛЕННОГО СТЕКЛА ТОЛЩ 10ММ 4000Х3500Х1ШТ</t>
  </si>
  <si>
    <t>154</t>
  </si>
  <si>
    <t>АЛЮМИНЕВЫЕ ВИРТАЖИ ИЗ КОЛЕННОГО СТЕКЛА ТОЛЩ 10ММ 4600Х3500Х2ШТ</t>
  </si>
  <si>
    <t>155</t>
  </si>
  <si>
    <t>АЛЮМИНЕВЫЕ ВИРТАЖИ ИЗ КОЛЕННОГО СТЕКЛА ТОЛЩ 10ММ 5000Х3500Х1ШТ</t>
  </si>
  <si>
    <t>156</t>
  </si>
  <si>
    <t>АЛЮМИНЕВЫЕ ВИРТАЖИ ИЗ КОЛЕННОГО СТЕКЛА ТОЛЩ 10ММ 3200Х3500Х1ШТ</t>
  </si>
  <si>
    <t>157</t>
  </si>
  <si>
    <t>АЛЮМИНЕВЫЕ ВИРТАЖИ ИЗ КОЛЕННОГО СТЕКЛА ТОЛЩ 10ММ 1520Х3400Х1ШТ</t>
  </si>
  <si>
    <t>158</t>
  </si>
  <si>
    <t>АЛЮМИНЕВЫЕ ВИРТАЖИ ИЗ КОЛЕННОГО СТЕКЛА ТОЛЩ 10ММ 3480Х3600Х1ШТ</t>
  </si>
  <si>
    <t>159</t>
  </si>
  <si>
    <t>АЛЮМИНЕВЫЕ ВИРТАЖИ ИЗ КОЛЕННОГО СТЕКЛА ТОЛЩ 10ММ 1400Х4570Х3ШТ</t>
  </si>
  <si>
    <t>160</t>
  </si>
  <si>
    <t>АЛЮМИНЕВЫЕ ВИРТАЖИ ИЗ КОЛЕННОГО СТЕКЛА ТОЛЩ 10ММ 2900Х2600Х2ШТ</t>
  </si>
  <si>
    <t>161</t>
  </si>
  <si>
    <t>АЛЮМИНЕВЫЕ ВИРТАЖИ ИЗ КОЛЕННОГО СТЕКЛА ТОЛЩ 10ММ 5600Х2600Х2ШТ</t>
  </si>
  <si>
    <t>162</t>
  </si>
  <si>
    <t>АЛЮМИНЕВЫЕ ВИРТАЖИ ИЗ КОЛЕННОГО СТЕКЛА ТОЛЩ 10ММ 5600Х2600Х1ШТ</t>
  </si>
  <si>
    <t>РАЗДЕЛ 8.ПОЛЫ</t>
  </si>
  <si>
    <t>ПОЛЫ КЕРАМИЧЕСКИЕ 180,9М2</t>
  </si>
  <si>
    <t>Е1101-002-04 МИНСТРОЙ РУЗ 05.01.21 N 9</t>
  </si>
  <si>
    <t>УСТРОЙСТВО ПОДСТИЛАЮЩИХ СЛОЕВ ЩЕБЕНОЧНЫХ ТОЛЩ 100 ММ</t>
  </si>
  <si>
    <t>163.1</t>
  </si>
  <si>
    <t>163.2</t>
  </si>
  <si>
    <t>163.3</t>
  </si>
  <si>
    <t>163.4</t>
  </si>
  <si>
    <t>163.5</t>
  </si>
  <si>
    <t>163.6</t>
  </si>
  <si>
    <t>163.7</t>
  </si>
  <si>
    <t>14352</t>
  </si>
  <si>
    <t>КАМЕННАЯ МЕЛОЧЬ МАРКИ 300</t>
  </si>
  <si>
    <t>163.8</t>
  </si>
  <si>
    <t>45050</t>
  </si>
  <si>
    <t>ЩЕБЕНЬ ИЗ ПРИРОДНОГО КАМНЯ ДЛЯ СТРОИТЕЛЬНЫХ РАБОТ ФРАКЦИИ 5-10 ММ</t>
  </si>
  <si>
    <t>163.9</t>
  </si>
  <si>
    <t>45051</t>
  </si>
  <si>
    <t>ЩЕБЕНЬ ИЗ ПРИРОДНОГО КАМНЯ ДЛЯ СТРОИТЕЛЬНЫХ РАБОТ ФРАКЦИИ 10-20 ММ</t>
  </si>
  <si>
    <t>163.10</t>
  </si>
  <si>
    <t>45053</t>
  </si>
  <si>
    <t>ЩЕБЕНЬ ИЗ ПРИРОДНОГО КАМНЯ ДЛЯ СТРОИТЕЛЬНЫХ РАБОТ ФРАКЦИИ 40-70 ММ</t>
  </si>
  <si>
    <t>164</t>
  </si>
  <si>
    <t>Е1101-002-01 МИНСТРОЙ РУЗ 05.01.21 N 9</t>
  </si>
  <si>
    <t>УСТРОЙСТВО ПОДСТИЛАЮЩИХ СЛОЕВ ПЕСЧАНЫХ ТОЛЩ 50 ММ</t>
  </si>
  <si>
    <t>164.1</t>
  </si>
  <si>
    <t>164.2</t>
  </si>
  <si>
    <t>164.3</t>
  </si>
  <si>
    <t>164.4</t>
  </si>
  <si>
    <t>164.5</t>
  </si>
  <si>
    <t>164.6</t>
  </si>
  <si>
    <t>164.7</t>
  </si>
  <si>
    <t>45049</t>
  </si>
  <si>
    <t>ПЕСОК ДЛЯ СТРОИТЕЛЬНЫХ РАБОТ ПРИРОДНЫЙ</t>
  </si>
  <si>
    <t>165</t>
  </si>
  <si>
    <t>Е2601-055-02 ДОП. 8</t>
  </si>
  <si>
    <t>УСТАНОВКА ПАРОИЗОЛЯЦИОННОГО СЛОЯ ИЗ ПЛЕНКИ ПОЛИЭТИЛЕНОВОЙ 2 СЛОЯ</t>
  </si>
  <si>
    <t>165.1</t>
  </si>
  <si>
    <t>165.2</t>
  </si>
  <si>
    <t>165.3</t>
  </si>
  <si>
    <t>165.4</t>
  </si>
  <si>
    <t>74234</t>
  </si>
  <si>
    <t>ПЛЕНКА ПОЛИЭТИЛЕНОВАЯ</t>
  </si>
  <si>
    <t>166</t>
  </si>
  <si>
    <t>Е1101-009-01 МИНСТРОЙ РУЗ 05.01.21 N 9</t>
  </si>
  <si>
    <t>УСТРОЙСТВО ТЕПЛО- И ЗВУКОИЗОЛЯЦИИ СПЛОШНОЙ ИЗ ПЛИТ ИЛИ МАТОВ МИНЕРАЛОВАТНЫХ ИЛИ СТЕКЛОВОЛОКНИСТЫХ</t>
  </si>
  <si>
    <t>166.1</t>
  </si>
  <si>
    <t>166.2</t>
  </si>
  <si>
    <t>166.3</t>
  </si>
  <si>
    <t>167</t>
  </si>
  <si>
    <t>ТЕПЛОИЗОЛЯЦИЯ ИЗ ПЕНОПОЛИСТИРОЛА PENOPLEKS FUNDAMENT ТОЛЩ 30ММ</t>
  </si>
  <si>
    <t>168</t>
  </si>
  <si>
    <t>Е1101-002-09 МИНСТРОЙ РУЗ 05.01.21 N 9</t>
  </si>
  <si>
    <t>УСТРОЙСТВО ПОДСТИЛАЮЩИХ СЛОЕВ БЕТОННЫХ ИЗ БЕТОНА В12,5 ТОЛЩ 60ММ</t>
  </si>
  <si>
    <t>168.1</t>
  </si>
  <si>
    <t>168.2</t>
  </si>
  <si>
    <t>168.3</t>
  </si>
  <si>
    <t>6317</t>
  </si>
  <si>
    <t>БЕТОН ТЯЖЕЛЫЙ КЛАССА В12,5 /М-150/ ФРАКЦИИ 5-20 ММ</t>
  </si>
  <si>
    <t>168.4</t>
  </si>
  <si>
    <t>168.5</t>
  </si>
  <si>
    <t>32105</t>
  </si>
  <si>
    <t>МАСТИКА БИТУМНО-ЛАТЕКСНАЯ КРОВЕЛЬНАЯ</t>
  </si>
  <si>
    <t>168.6</t>
  </si>
  <si>
    <t>36138</t>
  </si>
  <si>
    <t>ПИЛОМАТЕРИАЛЫ ХВОЙНЫХ ПОРОД ДОСКИ НЕОБРЕЗНЫЕ ДЛИНОЙ 2-3,75 М, ВСЕ ШИРИНЫ, ТОЛЩИНОЙ 32-40 ММ IV СОРТА</t>
  </si>
  <si>
    <t>169</t>
  </si>
  <si>
    <t>Е1101-011-01 МИНСТРОЙ РУЗ 05.01.21 N 9</t>
  </si>
  <si>
    <t>УСТРОЙСТВО СТЯЖЕК ЦЕМЕНТНЫХ ТОЛЩИНОЙ 20 ММ /30ММ/</t>
  </si>
  <si>
    <t>169.1</t>
  </si>
  <si>
    <t>169.2</t>
  </si>
  <si>
    <t>169.3</t>
  </si>
  <si>
    <t>169.4</t>
  </si>
  <si>
    <t>169.5</t>
  </si>
  <si>
    <t>45034</t>
  </si>
  <si>
    <t>РАСТВОР ГОТОВЫЙ КЛАДОЧНЫЙ ТЯЖЕЛЫЙ ЦЕМЕНТНЫЙ МАРКА ПО ПРОЕКТУ</t>
  </si>
  <si>
    <t>170</t>
  </si>
  <si>
    <t>Е1101-011-02 МИНСТРОЙ РУЗ 05.01.21 N 9 К=2</t>
  </si>
  <si>
    <t>УСТРОЙСТВО СТЯЖЕК ЦЕМЕНТНЫХ НА КАЖДЫЕ 5 ММ ИЗМЕНЕНИЯ ТОЛЩИНЫ СТЯЖКИ ДОБАВЛЯТЬ 2 РАЗА ДО ТОЛЩ 30ММ К НОРМЕ 11-01-011-01</t>
  </si>
  <si>
    <t>170.1</t>
  </si>
  <si>
    <t>170.2</t>
  </si>
  <si>
    <t>170.3</t>
  </si>
  <si>
    <t>170.4</t>
  </si>
  <si>
    <t>171</t>
  </si>
  <si>
    <t>Е1101-027-03 МИНСТРОЙ РУЗ 05.01.21 N 9</t>
  </si>
  <si>
    <t>УСТРОЙСТВО ПОКРЫТИЙ НА ЦЕМЕНТНОМ РАСТВОРЕ ИЗ ПЛИТОК КЕРАМИЧЕСКИХ ДЛЯ ПОЛОВ ОДНОЦВЕТНЫХ С КРАСИТЕЛЕМ</t>
  </si>
  <si>
    <t>171.1</t>
  </si>
  <si>
    <t>171.2</t>
  </si>
  <si>
    <t>171.3</t>
  </si>
  <si>
    <t>171.4</t>
  </si>
  <si>
    <t>171.5</t>
  </si>
  <si>
    <t>171.6</t>
  </si>
  <si>
    <t>30732</t>
  </si>
  <si>
    <t>ПЛИТКИ КЕРАМИЧЕСКИЕ ДЛЯ ПОЛОВ ГЛАДКИЕ НЕГЛАЗУРОВАННЫЕ ОДНОЦВЕТНЫЕ С КРАСИТЕЛЕМ КВАДРАТНЫЕ И ПРЯМОУГОЛЬНЫЕ</t>
  </si>
  <si>
    <t>171.7</t>
  </si>
  <si>
    <t>35510</t>
  </si>
  <si>
    <t>ОПИЛКИ ДРЕВЕСНЫЕ</t>
  </si>
  <si>
    <t>171.8</t>
  </si>
  <si>
    <t>ПОЛЫ БЕТОННЫЕ 8,22М2</t>
  </si>
  <si>
    <t>172</t>
  </si>
  <si>
    <t>УСТРОЙСТВО ПОДСТИЛАЮЩИХ СЛОЕВ ЩЕБЕНОЧНЫХ ТОЛЩ 50 ММ</t>
  </si>
  <si>
    <t>172.1</t>
  </si>
  <si>
    <t>172.2</t>
  </si>
  <si>
    <t>172.3</t>
  </si>
  <si>
    <t>172.4</t>
  </si>
  <si>
    <t>172.5</t>
  </si>
  <si>
    <t>172.6</t>
  </si>
  <si>
    <t>172.7</t>
  </si>
  <si>
    <t>172.8</t>
  </si>
  <si>
    <t>172.9</t>
  </si>
  <si>
    <t>172.10</t>
  </si>
  <si>
    <t>173</t>
  </si>
  <si>
    <t>173.1</t>
  </si>
  <si>
    <t>173.2</t>
  </si>
  <si>
    <t>173.3</t>
  </si>
  <si>
    <t>173.4</t>
  </si>
  <si>
    <t>173.5</t>
  </si>
  <si>
    <t>173.6</t>
  </si>
  <si>
    <t>173.7</t>
  </si>
  <si>
    <t>174</t>
  </si>
  <si>
    <t>174.1</t>
  </si>
  <si>
    <t>174.2</t>
  </si>
  <si>
    <t>174.3</t>
  </si>
  <si>
    <t>174.4</t>
  </si>
  <si>
    <t>175</t>
  </si>
  <si>
    <t>УСТРОЙСТВО ПОДСТИЛАЮЩИХ СЛОЕВ БЕТОННЫХ ИЗ БЕТОНА В12,5 ТОЛЩ 50ММ</t>
  </si>
  <si>
    <t>175.1</t>
  </si>
  <si>
    <t>175.2</t>
  </si>
  <si>
    <t>175.3</t>
  </si>
  <si>
    <t>175.4</t>
  </si>
  <si>
    <t>175.5</t>
  </si>
  <si>
    <t>175.6</t>
  </si>
  <si>
    <t>176</t>
  </si>
  <si>
    <t>176.1</t>
  </si>
  <si>
    <t>176.2</t>
  </si>
  <si>
    <t>176.3</t>
  </si>
  <si>
    <t>176.4</t>
  </si>
  <si>
    <t>176.5</t>
  </si>
  <si>
    <t>177</t>
  </si>
  <si>
    <t>177.1</t>
  </si>
  <si>
    <t>177.2</t>
  </si>
  <si>
    <t>177.3</t>
  </si>
  <si>
    <t>177.4</t>
  </si>
  <si>
    <t>ПОЛЫ КЕРАМИЧЕСКИЕ 17,11 М2</t>
  </si>
  <si>
    <t>178</t>
  </si>
  <si>
    <t>178.1</t>
  </si>
  <si>
    <t>178.2</t>
  </si>
  <si>
    <t>178.3</t>
  </si>
  <si>
    <t>178.4</t>
  </si>
  <si>
    <t>178.5</t>
  </si>
  <si>
    <t>178.6</t>
  </si>
  <si>
    <t>178.7</t>
  </si>
  <si>
    <t>178.8</t>
  </si>
  <si>
    <t>178.9</t>
  </si>
  <si>
    <t>178.10</t>
  </si>
  <si>
    <t>179</t>
  </si>
  <si>
    <t>179.1</t>
  </si>
  <si>
    <t>179.2</t>
  </si>
  <si>
    <t>179.3</t>
  </si>
  <si>
    <t>179.4</t>
  </si>
  <si>
    <t>179.5</t>
  </si>
  <si>
    <t>179.6</t>
  </si>
  <si>
    <t>179.7</t>
  </si>
  <si>
    <t>180</t>
  </si>
  <si>
    <t>180.1</t>
  </si>
  <si>
    <t>180.2</t>
  </si>
  <si>
    <t>180.3</t>
  </si>
  <si>
    <t>180.4</t>
  </si>
  <si>
    <t>181</t>
  </si>
  <si>
    <t>181.1</t>
  </si>
  <si>
    <t>181.2</t>
  </si>
  <si>
    <t>181.3</t>
  </si>
  <si>
    <t>181.4</t>
  </si>
  <si>
    <t>181.5</t>
  </si>
  <si>
    <t>181.6</t>
  </si>
  <si>
    <t>182</t>
  </si>
  <si>
    <t>182.1</t>
  </si>
  <si>
    <t>182.2</t>
  </si>
  <si>
    <t>182.3</t>
  </si>
  <si>
    <t>182.4</t>
  </si>
  <si>
    <t>182.5</t>
  </si>
  <si>
    <t>183</t>
  </si>
  <si>
    <t>183.1</t>
  </si>
  <si>
    <t>183.2</t>
  </si>
  <si>
    <t>183.3</t>
  </si>
  <si>
    <t>183.4</t>
  </si>
  <si>
    <t>184</t>
  </si>
  <si>
    <t>184.1</t>
  </si>
  <si>
    <t>184.2</t>
  </si>
  <si>
    <t>184.3</t>
  </si>
  <si>
    <t>184.4</t>
  </si>
  <si>
    <t>184.5</t>
  </si>
  <si>
    <t>184.6</t>
  </si>
  <si>
    <t>184.7</t>
  </si>
  <si>
    <t>184.8</t>
  </si>
  <si>
    <t>Е1101-039-04 МИНСТРОЙ РУЗ 05.01.21 N 9</t>
  </si>
  <si>
    <t>УСТРОЙСТВО ПЛИНТУСОВ ИЗ ПЛИТОК КЕРАМИЧЕСКИХ</t>
  </si>
  <si>
    <t>100М</t>
  </si>
  <si>
    <t>185.1</t>
  </si>
  <si>
    <t>185.2</t>
  </si>
  <si>
    <t>185.3</t>
  </si>
  <si>
    <t>185.4</t>
  </si>
  <si>
    <t>44354</t>
  </si>
  <si>
    <t>ПЛИТКИ ПЛИНТУСНЫЕ</t>
  </si>
  <si>
    <t>185.5</t>
  </si>
  <si>
    <t>РАЗДЕЛ 9.ВНУТРЕННАЯ ОТДЕЛКА</t>
  </si>
  <si>
    <t>ПОТОЛОК</t>
  </si>
  <si>
    <t>186</t>
  </si>
  <si>
    <t>Е1501-047-08</t>
  </si>
  <si>
    <t>ОБЛИЦОВКА ПОТОЛКОВ ГИПСОКАРТОННЫМИ ИЛИ ГИПСОВОЛОКНИСТЫМИ ЛИСТАМИ ПО ДЕРЕВЯННОМУ КАРКАСУ С ОТНОСОМ 5 СМ, С УСТАНОВКОЙ НАЩЕЛЬНИКОВ</t>
  </si>
  <si>
    <t>186.1</t>
  </si>
  <si>
    <t>186.2</t>
  </si>
  <si>
    <t>186.3</t>
  </si>
  <si>
    <t>186.4</t>
  </si>
  <si>
    <t>186.5</t>
  </si>
  <si>
    <t>3295</t>
  </si>
  <si>
    <t>186.6</t>
  </si>
  <si>
    <t>3302</t>
  </si>
  <si>
    <t>186.7</t>
  </si>
  <si>
    <t>186.8</t>
  </si>
  <si>
    <t>186.9</t>
  </si>
  <si>
    <t>30927</t>
  </si>
  <si>
    <t>КРАСКИ ВОДНО-ДИСПЕРСИОННЫЕ ПОЛИВИНИЛАЦЕТАТНЫЕ ВД-ВА-27А Э-ВА-27Т БЕЛАЯ</t>
  </si>
  <si>
    <t>186.10</t>
  </si>
  <si>
    <t>30951</t>
  </si>
  <si>
    <t>КРАСКИ МАСЛЯНЫЕ И АЛКИДНЫЕ ГУСТОТЕРТЫЕ: ЦИНКОВЫЕ МА-011-0</t>
  </si>
  <si>
    <t>186.11</t>
  </si>
  <si>
    <t>31237</t>
  </si>
  <si>
    <t>ЛАК ХС-76 ХИМСТОЙКИЙ</t>
  </si>
  <si>
    <t>186.12</t>
  </si>
  <si>
    <t>31650</t>
  </si>
  <si>
    <t>ОЛИФА КОМБИНИРОВАННАЯ К-2</t>
  </si>
  <si>
    <t>186.13</t>
  </si>
  <si>
    <t>32453</t>
  </si>
  <si>
    <t>ЛИСТЫ ГИПСОКАРТОННЫЕ ТОЛЩИНОЙ 12 ММ ИЛИ ПЛИТЫ ГИПСОВОЛОКНИСТЫЕ ТОЛЩИНОЙ 10 ММ</t>
  </si>
  <si>
    <t>186.14</t>
  </si>
  <si>
    <t>34205</t>
  </si>
  <si>
    <t>АММОНИЙ СЕРНОКИСЛЫЙ (СУЛЬФАТ АММОНИЯ) ОЧИЩЕННЫЙ</t>
  </si>
  <si>
    <t>186.15</t>
  </si>
  <si>
    <t>34206</t>
  </si>
  <si>
    <t>АММОНИЙ ФОСФОРНОКИСЛЫЙ ДВУЗАМЕЩЕННЫЙ (ДИАМОНИЙ ФОСФАТ) МАРКА Б</t>
  </si>
  <si>
    <t>186.16</t>
  </si>
  <si>
    <t>34244</t>
  </si>
  <si>
    <t>КОНТАКТ КЕРОСИНОВЫЙ</t>
  </si>
  <si>
    <t>186.17</t>
  </si>
  <si>
    <t>34268</t>
  </si>
  <si>
    <t>НАТРИЙ КРЕМНЕФТОРИСТЫЙ ТЕХНИЧЕСКИЙ, СОРТ I</t>
  </si>
  <si>
    <t>186.18</t>
  </si>
  <si>
    <t>35301</t>
  </si>
  <si>
    <t>ЭЛЕКТРОДЫ ДИАМЕТРОМ 2 ММ Э42</t>
  </si>
  <si>
    <t>186.19</t>
  </si>
  <si>
    <t>186.20</t>
  </si>
  <si>
    <t>39815</t>
  </si>
  <si>
    <t>СОВОЛ ПЛАСТИФИКАТОРНЫЙ</t>
  </si>
  <si>
    <t>186.21</t>
  </si>
  <si>
    <t>44059</t>
  </si>
  <si>
    <t>ВЕТОШЬ</t>
  </si>
  <si>
    <t>186.22</t>
  </si>
  <si>
    <t>51439</t>
  </si>
  <si>
    <t>НАЩЕЛЬНИК РАЗМЕРОМ 34Х13 ММ</t>
  </si>
  <si>
    <t>187</t>
  </si>
  <si>
    <t>Е1507-017-04 ДОП. 12 МИНСТРОЙ РУЗ N 519 ОТ 18.11.2019 Г.</t>
  </si>
  <si>
    <t>ОБЛИЦОВКА ПОТОЛКА ДЕКОРАТИВНЫМИ ПЛАСТИКОВЫМИ ПАНЕЛЯМИ С УСТРОЙСТВОМ С КАРКАСА БЕЗ ОТНОСА ОТ ПОТОЛКА</t>
  </si>
  <si>
    <t>187.1</t>
  </si>
  <si>
    <t>187.2</t>
  </si>
  <si>
    <t>187.3</t>
  </si>
  <si>
    <t>187.4</t>
  </si>
  <si>
    <t>187.5</t>
  </si>
  <si>
    <t>187.6</t>
  </si>
  <si>
    <t>30099</t>
  </si>
  <si>
    <t>ПОКОВКИ ИЗ КВАДРАТНЫХ ЗАГОТОВОК МАССОЙ 1.8 КГ</t>
  </si>
  <si>
    <t>187.7</t>
  </si>
  <si>
    <t>187.8</t>
  </si>
  <si>
    <t>35454</t>
  </si>
  <si>
    <t>БРУС ДЕРЕВЯННЫЙ</t>
  </si>
  <si>
    <t>187.9</t>
  </si>
  <si>
    <t>40955</t>
  </si>
  <si>
    <t>БОЛТЫ АНКЕРНЫЕ С ГАЙКАМИ</t>
  </si>
  <si>
    <t>187.10</t>
  </si>
  <si>
    <t>43960</t>
  </si>
  <si>
    <t>ПАНЕЛИ ОБЛИЦОВОЧННЫЕ ПЛАСТИКОВЫЕ</t>
  </si>
  <si>
    <t>187.11</t>
  </si>
  <si>
    <t>45401</t>
  </si>
  <si>
    <t>ГВОЗДИ ОТДЕЛОЧНЫЕ</t>
  </si>
  <si>
    <t>188</t>
  </si>
  <si>
    <t>Е1502-019-08 ДОП. 12 МИНСТРОЙ РУЗ N 519 ОТ 18.11.2019 Г.</t>
  </si>
  <si>
    <t>СПЛОШНОЕ ВЫРАВНИВАНИЕ ПОВЕРХНОСТЕЙ (ОДНОСЛОЙНАЯ ШТУКАТУРКА) ГИПСОВЫМИ СУХИМИ СМЕСЯМИ: ТОЛЩИНОЙ ДО 10 ММ ПОТОЛКОВ</t>
  </si>
  <si>
    <t>188.1</t>
  </si>
  <si>
    <t>188.2</t>
  </si>
  <si>
    <t>188.3</t>
  </si>
  <si>
    <t>188.4</t>
  </si>
  <si>
    <t>188.5</t>
  </si>
  <si>
    <t>188.6</t>
  </si>
  <si>
    <t>12373</t>
  </si>
  <si>
    <t>СМЕСЬ СУХАЯ ГИПСОВАЯ</t>
  </si>
  <si>
    <t>188.7</t>
  </si>
  <si>
    <t>31434</t>
  </si>
  <si>
    <t>ГРУНТОВКА</t>
  </si>
  <si>
    <t>189</t>
  </si>
  <si>
    <t>Е1502-019-12 ДОП. 12 МИНСТРОЙ РУЗ N 519 ОТ 18.11.2019 Г. К=8</t>
  </si>
  <si>
    <t>ВЫЧИТАЕТСЯ ПОЗИЦИЯ: НА КАЖДЫЙ ММ ИЗМЕНЕНИЯ ТОЛЩИНЫ ИСКЛЮЧАЕТСЯ 8 РАЗ ПОТОЛКОВ</t>
  </si>
  <si>
    <t>189.1</t>
  </si>
  <si>
    <t>189.2</t>
  </si>
  <si>
    <t>189.3</t>
  </si>
  <si>
    <t>189.4</t>
  </si>
  <si>
    <t>189.5</t>
  </si>
  <si>
    <t>189.6</t>
  </si>
  <si>
    <t>190</t>
  </si>
  <si>
    <t>Е1504-005-04 ДОП. 4</t>
  </si>
  <si>
    <t>ОКРАСКА ПОЛИВИНИЛАЦЕТАТНЫМИ ВОДОЭМУЛЬСИОННЫМИ СОСТАВАМИ УЛУЧШЕННАЯ ПО ШТУКАТУРКЕ ПОТОЛКОВ</t>
  </si>
  <si>
    <t>190.1</t>
  </si>
  <si>
    <t>190.2</t>
  </si>
  <si>
    <t>190.3</t>
  </si>
  <si>
    <t>190.4</t>
  </si>
  <si>
    <t>31054</t>
  </si>
  <si>
    <t>КРАСКИ ВОДОЭМУЛЬСИОННЫЕ</t>
  </si>
  <si>
    <t>190.5</t>
  </si>
  <si>
    <t>31710</t>
  </si>
  <si>
    <t>ШПАТЛЕВКА КЛЕЕВАЯ</t>
  </si>
  <si>
    <t>190.6</t>
  </si>
  <si>
    <t>35538</t>
  </si>
  <si>
    <t>ШКУРКА ШЛИФОВАЛЬНАЯ ДВУХСЛОЙНАЯ С ЗЕРНИСТОСТЬЮ 40/25</t>
  </si>
  <si>
    <t>190.7</t>
  </si>
  <si>
    <t>СТЕНЫ</t>
  </si>
  <si>
    <t>191</t>
  </si>
  <si>
    <t>Е1502-016-03 ДОП. 12 МИНСТРОЙ РУЗ N 519 ОТ 18.11.2019 Г.</t>
  </si>
  <si>
    <t>ОШТУКАТУРИВАНИЕ ПОВЕРХНОСТЕЙ ЦЕМЕНТНО-ИЗВЕСТКОВЫМ РАСТВОРОМ ПО КАМНЮ И БЕТОНУ УЛУЧШЕННОЕ СТЕН</t>
  </si>
  <si>
    <t>191.1</t>
  </si>
  <si>
    <t>191.2</t>
  </si>
  <si>
    <t>191.3</t>
  </si>
  <si>
    <t>1609</t>
  </si>
  <si>
    <t>РАСТВОРОНАСОСЫ 1 М3/Ч</t>
  </si>
  <si>
    <t>191.4</t>
  </si>
  <si>
    <t>12138</t>
  </si>
  <si>
    <t>РАСТВОР ЦЕМЕНТНО-ИЗВЕСТКОВЫЙ 1:1:6</t>
  </si>
  <si>
    <t>191.5</t>
  </si>
  <si>
    <t>30389</t>
  </si>
  <si>
    <t>ГВОЗДИ СТРОИТЕЛЬНЫЕ С ПЛОСКОЙ ГОЛОВКОЙ 1,6Х50 ММ</t>
  </si>
  <si>
    <t>191.6</t>
  </si>
  <si>
    <t>30654</t>
  </si>
  <si>
    <t>ГИПСОВЫЕ ВЯЖУЩИЕ Г-3</t>
  </si>
  <si>
    <t>192</t>
  </si>
  <si>
    <t>Е1502-031-01</t>
  </si>
  <si>
    <t>ШТУКАТУРКА ПОВЕРХНОСТЕЙ ОКОННЫХ И ДВЕРНЫХ ОТКОСОВ ПО БЕТОНУ И КАМНЮ ПЛОСКИХ</t>
  </si>
  <si>
    <t>192.1</t>
  </si>
  <si>
    <t>192.2</t>
  </si>
  <si>
    <t>192.3</t>
  </si>
  <si>
    <t>192.4</t>
  </si>
  <si>
    <t>12147</t>
  </si>
  <si>
    <t>РАСТВОР ОТДЕЛОЧНЫЙ ТЯЖЕЛЫЙ ИЗВЕСТКОВЫЙ 1:2,5</t>
  </si>
  <si>
    <t>193</t>
  </si>
  <si>
    <t>Е1502-019-07 ДОП. 12 МИНСТРОЙ РУЗ N 519 ОТ 18.11.2019 Г.</t>
  </si>
  <si>
    <t>СПЛОШНОЕ ВЫРАВНИВАНИЕ ПОВЕРХНОСТЕЙ (ОДНОСЛОЙНАЯ ШТУКАТУРКА) ГИПСОВЫМИ СУХИМИ СМЕСЯМИ: ТОЛЩИНОЙ ДО 10 ММ СТЕН</t>
  </si>
  <si>
    <t>193.1</t>
  </si>
  <si>
    <t>193.2</t>
  </si>
  <si>
    <t>193.3</t>
  </si>
  <si>
    <t>193.4</t>
  </si>
  <si>
    <t>193.5</t>
  </si>
  <si>
    <t>193.6</t>
  </si>
  <si>
    <t>193.7</t>
  </si>
  <si>
    <t>194</t>
  </si>
  <si>
    <t>Е1502-019-11 ДОП. 12 МИНСТРОЙ РУЗ N 519 ОТ 18.11.2019 Г. К=7</t>
  </si>
  <si>
    <t>ВЫЧИТАЕТСЯ ПОЗИЦИЯ: НА КАЖДЫЙ ММ ИЗМЕНЕНИЯ ТОЛЩИНЫ ИСКЛЮЧАЕТСЯ 7 РАЗ СТЕН</t>
  </si>
  <si>
    <t>194.1</t>
  </si>
  <si>
    <t>194.2</t>
  </si>
  <si>
    <t>194.3</t>
  </si>
  <si>
    <t>194.4</t>
  </si>
  <si>
    <t>194.5</t>
  </si>
  <si>
    <t>194.6</t>
  </si>
  <si>
    <t>195</t>
  </si>
  <si>
    <t>Е1504-005-03 ДОП. 4</t>
  </si>
  <si>
    <t>ОКРАСКА ПОЛИВИНИЛАЦЕТАТНЫМИ ВОДОЭМУЛЬСИОННЫМИ СОСТАВАМИ УЛУЧШЕННАЯ ПО ШТУКАТУРКЕ СТЕН</t>
  </si>
  <si>
    <t>195.1</t>
  </si>
  <si>
    <t>195.2</t>
  </si>
  <si>
    <t>195.3</t>
  </si>
  <si>
    <t>195.4</t>
  </si>
  <si>
    <t>195.5</t>
  </si>
  <si>
    <t>195.6</t>
  </si>
  <si>
    <t>195.7</t>
  </si>
  <si>
    <t>196</t>
  </si>
  <si>
    <t>Е1507-017-03 ДОП. 12 МИНСТРОЙ РУЗ N 519 ОТ 18.11.2019 Г.</t>
  </si>
  <si>
    <t>ОБЛИЦОВКА СТЕН ДЕКОРАТИВНЫМИ ПЛАСТИКОВЫМИ ПАНЕЛЯМИ С УСТРОЙСТВОМ С КАРКАСА БЕЗ ОТНОСА ОТ СТЕНЫ</t>
  </si>
  <si>
    <t>196.1</t>
  </si>
  <si>
    <t>196.2</t>
  </si>
  <si>
    <t>196.3</t>
  </si>
  <si>
    <t>196.4</t>
  </si>
  <si>
    <t>196.5</t>
  </si>
  <si>
    <t>196.6</t>
  </si>
  <si>
    <t>196.7</t>
  </si>
  <si>
    <t>196.8</t>
  </si>
  <si>
    <t>196.9</t>
  </si>
  <si>
    <t>196.10</t>
  </si>
  <si>
    <t>197</t>
  </si>
  <si>
    <t>ДЕКОРАТИВНЫЕ ПАНЕЛИ ИЗ ПВХ</t>
  </si>
  <si>
    <t>РАЗДЕЛ 10.НАРУЖНАЯ ОТЖЕЛКА</t>
  </si>
  <si>
    <t>198</t>
  </si>
  <si>
    <t>Е1502-011-02 ДОП. 8</t>
  </si>
  <si>
    <t>УСТРОЙСТВО НАРУЖНОЙ ТЕПЛОИЗОЛЯЦИИ ЗДАНИЙ С ТОНКОЙ ШТУКАТУРКОЙ ПО УТЕПЛИТЕЛЮ ТОЛЩИНОЙ ПЛИТ ДО 100 ММ</t>
  </si>
  <si>
    <t>198.1</t>
  </si>
  <si>
    <t>198.2</t>
  </si>
  <si>
    <t>198.3</t>
  </si>
  <si>
    <t>198.4</t>
  </si>
  <si>
    <t>982</t>
  </si>
  <si>
    <t>ЛЕБЕДКИ ЭЛЕКТРИЧЕСКИЕ, ТЯГОВЫМ УСИЛИЕМ 122,62 (12,5) КН (Т)</t>
  </si>
  <si>
    <t>198.5</t>
  </si>
  <si>
    <t>1114</t>
  </si>
  <si>
    <t>МАШИНЫ ЛИСТОГИБОЧНЫЕ СПЕЦИАЛЬНЫЕ (ВАЛЬЦЫ)</t>
  </si>
  <si>
    <t>198.6</t>
  </si>
  <si>
    <t>1146</t>
  </si>
  <si>
    <t>МАШИНЫ ШЛИФОВАЛЬНЫЕ УГЛОВЫЕ</t>
  </si>
  <si>
    <t>198.7</t>
  </si>
  <si>
    <t>1481</t>
  </si>
  <si>
    <t>ПОГРУЗЧИКИ ОДНОКОВШОВЫЕ НА ПНЕВМОКОЛЕСНОМ ХОДУ</t>
  </si>
  <si>
    <t>198.8</t>
  </si>
  <si>
    <t>2511</t>
  </si>
  <si>
    <t>АВТОМОБИЛИ БОРТОВЫЕ ГРУЗОПОДЪЕМНОСТЬЮ ДО 15 Т</t>
  </si>
  <si>
    <t>198.9</t>
  </si>
  <si>
    <t>198.10</t>
  </si>
  <si>
    <t>198.11</t>
  </si>
  <si>
    <t>31122</t>
  </si>
  <si>
    <t>ПЕНА МОНТАЖНАЯ ДЛЯ ГЕРМЕТИЗАЦИИ СТЫКОВ В БАЛЛОНЧИКЕ ЕМКОСТЬЮ 0,85 Л</t>
  </si>
  <si>
    <t>198.12</t>
  </si>
  <si>
    <t>55216</t>
  </si>
  <si>
    <t>ШТУКАТУРКА ФАСАДНАЯ ДЕКОРАТИВНАЯ ТИПА "BOLIX MPKA15DM"</t>
  </si>
  <si>
    <t>198.13</t>
  </si>
  <si>
    <t>55217</t>
  </si>
  <si>
    <t>ЗАКЛЕПКА СТД-985</t>
  </si>
  <si>
    <t>198.14</t>
  </si>
  <si>
    <t>55221</t>
  </si>
  <si>
    <t>ЛЕНТА ПСУЛ</t>
  </si>
  <si>
    <t>198.15</t>
  </si>
  <si>
    <t>55222</t>
  </si>
  <si>
    <t>СЕТКА АРМИРУЮЩАЯ ФАСАДНАЯ SSA1363-4SM</t>
  </si>
  <si>
    <t>198.16</t>
  </si>
  <si>
    <t>55224</t>
  </si>
  <si>
    <t>ДЮБЕЛЬ РАСПОРНЫЙ С МЕТАЛЛИЧЕСКИМ СТЕРЖНЕМ 10Х150 ММ</t>
  </si>
  <si>
    <t>10ШТ</t>
  </si>
  <si>
    <t>198.17</t>
  </si>
  <si>
    <t>55228</t>
  </si>
  <si>
    <t>СВЕРЛА КОЛЬЦЕВЫЕ АЛМАЗНЫЕ ДИАМЕТРОМ 5 ММ</t>
  </si>
  <si>
    <t>198.18</t>
  </si>
  <si>
    <t>55229</t>
  </si>
  <si>
    <t>СТАЛЬ ЛИСТОВАЯ ОЦИНКОВАННАЯ ТОЛЩИНОЙ ЛИСТА 0,55 ММ</t>
  </si>
  <si>
    <t>198.19</t>
  </si>
  <si>
    <t>55230</t>
  </si>
  <si>
    <t>КЛЕЙ УНИВЕРСАЛЬНЫЙ ДЛЯ СИСТЕМ УТЕПЛЕНИЯ ТИПА "BOLIX WM"</t>
  </si>
  <si>
    <t>198.20</t>
  </si>
  <si>
    <t>55231</t>
  </si>
  <si>
    <t>КЛЕЙ ДЛЯ ПРИКЛЕИВАНИЯ МИНЕРАЛЬНОЙ ВАТЫ ТИПА "BOLIX ZW"</t>
  </si>
  <si>
    <t>198.21</t>
  </si>
  <si>
    <t>55247</t>
  </si>
  <si>
    <t>ПРОФИЛЬ ЦОКОЛЬНЫЙ AL 100 ММ, ДЛИНА 2500 ММ</t>
  </si>
  <si>
    <t>198.22</t>
  </si>
  <si>
    <t>55251</t>
  </si>
  <si>
    <t>УГОЛОК ПВХ С СТЕКЛОСЕТКОЙ</t>
  </si>
  <si>
    <t>198.23</t>
  </si>
  <si>
    <t>61615</t>
  </si>
  <si>
    <t>ДЮБЕЛИ ДЛЯ ПРИСТРЕЛКИ</t>
  </si>
  <si>
    <t>10 ШТ</t>
  </si>
  <si>
    <t>199</t>
  </si>
  <si>
    <t>МИНЕРАЛЬНЫЕ ПЛИТЫ НА ОСНОВЕ БАЗАЛЬТОВОГО ВОЛОКНА Y=120КГ/М3 ТОЛЩ 80ММ</t>
  </si>
  <si>
    <t>200</t>
  </si>
  <si>
    <t>Е1501-026-01 ДОП. 6</t>
  </si>
  <si>
    <t>ГЛАДКАЯ ОБЛИЦОВКА СТЕН, СТОЛБОВ, ПИЛЯСТР И ОТКОСОВ ИЗ КЕРАМОГРАНИТНЫХ ПЛИТОК ТОЛЩИНОЙ ДО 15 ММ НА КЛЕЕ ИЗ СУХИХ СМЕСЕЙ ПО КИРПИЧУ И БЕТОНУ, ЧИСЛО ПЛИТ ДО 10 ШТ НА М2</t>
  </si>
  <si>
    <t>200.1</t>
  </si>
  <si>
    <t>200.2</t>
  </si>
  <si>
    <t>200.3</t>
  </si>
  <si>
    <t>200.4</t>
  </si>
  <si>
    <t>1522</t>
  </si>
  <si>
    <t>ПОДЪЕМНИКИ МАЧТОВЫЕ СТРОИТЕЛЬНЫЕ 0,5 Т</t>
  </si>
  <si>
    <t>200.5</t>
  </si>
  <si>
    <t>1603</t>
  </si>
  <si>
    <t>РАСТВОРОМЕШАЛКИ ДЛЯ ПРИГОТОВЛЕНИЯ ВОДОЦЕМЕНТНЫХ И ДРУГИХ РАСТВОРОВ 350 Л</t>
  </si>
  <si>
    <t>200.6</t>
  </si>
  <si>
    <t>1702</t>
  </si>
  <si>
    <t>СТАНОК КАМНЕРЕЗНЫЙ УНИВЕРСАЛЬНЫЙ</t>
  </si>
  <si>
    <t>200.7</t>
  </si>
  <si>
    <t>200.8</t>
  </si>
  <si>
    <t>200.9</t>
  </si>
  <si>
    <t>200.10</t>
  </si>
  <si>
    <t>31719</t>
  </si>
  <si>
    <t>КЛЕЙ ДЛЯ ОБЛИЦОВОЧНЫХ РАБОТ (СУХАЯ СМЕСЬ)</t>
  </si>
  <si>
    <t>200.11</t>
  </si>
  <si>
    <t>200.12</t>
  </si>
  <si>
    <t>45037</t>
  </si>
  <si>
    <t>СМЕСЬ СУХАЯ ДЛЯ ЗАДЕЛКИ ШВОВ</t>
  </si>
  <si>
    <t>201</t>
  </si>
  <si>
    <t>ПЛИТКИ ИТАЛЛОГРАНИТНЫЙ</t>
  </si>
  <si>
    <t>202</t>
  </si>
  <si>
    <t>202.1</t>
  </si>
  <si>
    <t>202.2</t>
  </si>
  <si>
    <t>202.3</t>
  </si>
  <si>
    <t>202.4</t>
  </si>
  <si>
    <t>202.5</t>
  </si>
  <si>
    <t>202.6</t>
  </si>
  <si>
    <t>202.7</t>
  </si>
  <si>
    <t>202.8</t>
  </si>
  <si>
    <t>202.9</t>
  </si>
  <si>
    <t>202.10</t>
  </si>
  <si>
    <t>202.11</t>
  </si>
  <si>
    <t>202.12</t>
  </si>
  <si>
    <t>202.13</t>
  </si>
  <si>
    <t>202.14</t>
  </si>
  <si>
    <t>55218</t>
  </si>
  <si>
    <t>ГРУНТОВКА ПОЛИМЕРНАЯ ТИПА "BOLIX O"</t>
  </si>
  <si>
    <t>202.15</t>
  </si>
  <si>
    <t>55219</t>
  </si>
  <si>
    <t>ГРУНТОВКА ТИПА "BOLIX SG"</t>
  </si>
  <si>
    <t>202.16</t>
  </si>
  <si>
    <t>55220</t>
  </si>
  <si>
    <t>КРАСКА СИЛИКАТНАЯ ТИПА "BOLIX SZ"</t>
  </si>
  <si>
    <t>Л</t>
  </si>
  <si>
    <t>202.17</t>
  </si>
  <si>
    <t>202.18</t>
  </si>
  <si>
    <t>202.19</t>
  </si>
  <si>
    <t>202.20</t>
  </si>
  <si>
    <t>202.21</t>
  </si>
  <si>
    <t>202.22</t>
  </si>
  <si>
    <t>202.23</t>
  </si>
  <si>
    <t>202.24</t>
  </si>
  <si>
    <t>202.25</t>
  </si>
  <si>
    <t>202.26</t>
  </si>
  <si>
    <t>203</t>
  </si>
  <si>
    <t>204</t>
  </si>
  <si>
    <t>Е1502-039-01 ДОП. 11 ГОСАРХИТЕКТСТРОЙ РУЗ ПР. № 429 ОТ 15.12.17 Г.</t>
  </si>
  <si>
    <t>ОТДЕЛКА НАРУЖНЫХ СТЕН ПО ПОДГОТОВЛЕННЫМ ПОВЕРХНОСТЯМ ДЕКОРАТИВНЫМ ПОКРЫТИЕМ ПОД ИМИТАЦИЮ НАТУРАЛЬНОГО КАМНЯ "ТРАВЕРТИН" СПЛОШНОЕ НАНЕСЕНИЕ С ПОЛИРОВКОЙ ПОВЕРХНОСТИ (БЕЗ РИСУНКА) С РАСХОДОМ 350 КГ РУЧНЫМ СПОСОБОМ</t>
  </si>
  <si>
    <t>204.1</t>
  </si>
  <si>
    <t>204.2</t>
  </si>
  <si>
    <t>204.3</t>
  </si>
  <si>
    <t>204.4</t>
  </si>
  <si>
    <t>1147</t>
  </si>
  <si>
    <t>МАШИНЫ ШЛИФОВАЛЬНЫЕ ЭЛЕКТРИЧЕСКИЕ</t>
  </si>
  <si>
    <t>204.5</t>
  </si>
  <si>
    <t>204.6</t>
  </si>
  <si>
    <t>204.7</t>
  </si>
  <si>
    <t>204.8</t>
  </si>
  <si>
    <t>31641</t>
  </si>
  <si>
    <t>ГРУНТОВКА НА ОСНОВЕ МИКРОКАЛЬЦИТА</t>
  </si>
  <si>
    <t>204.9</t>
  </si>
  <si>
    <t>204.10</t>
  </si>
  <si>
    <t>204.11</t>
  </si>
  <si>
    <t>46051</t>
  </si>
  <si>
    <t>ДИСК ПОЛИРОВОЧНЫЙ Д 125 ММ</t>
  </si>
  <si>
    <t>204.12</t>
  </si>
  <si>
    <t>442908</t>
  </si>
  <si>
    <t>ЛАК ВОДНО-ДИСПЕРСИОННЫЙ "STONEMIX" НА ОСНОВЕ АКРИЛА</t>
  </si>
  <si>
    <t>204.13</t>
  </si>
  <si>
    <t>443103</t>
  </si>
  <si>
    <t>СМЕСЬ УНИВЕРСАЛЬНАЯ ДЕКОРАТИВНАЯ "STONEMIX" НА ОСНОВЕ ТРАВЕРТИНА</t>
  </si>
  <si>
    <t>205</t>
  </si>
  <si>
    <t>Е1501-001-04 ДОП. 12 МИНСТРОЙ РУЗ N 519 ОТ 18.11.2019 Г.</t>
  </si>
  <si>
    <t>ОБЛИЦОВКА СТЕН ГРАНИТНЫМИ ПЛИТАМИ ПОЛИРОВАННЫМИ ТОЛЩИНОЙ 40 ММ ПРИ ЧИСЛЕ ПЛИТ В 1 М2 ДО 6</t>
  </si>
  <si>
    <t>205.1</t>
  </si>
  <si>
    <t>205.2</t>
  </si>
  <si>
    <t>205.3</t>
  </si>
  <si>
    <t>205.4</t>
  </si>
  <si>
    <t>205.5</t>
  </si>
  <si>
    <t>3296</t>
  </si>
  <si>
    <t>МАШИНЫ ШЛИФОВАЛЬНЫЕ ЭЛЕКТРИЧЕСКИЕ (БЕЗ СТОИМОСТИ ЭЛЕКТРОЭНЕРГИИ)</t>
  </si>
  <si>
    <t>205.6</t>
  </si>
  <si>
    <t>205.7</t>
  </si>
  <si>
    <t>12217</t>
  </si>
  <si>
    <t>РАСТВОР ГОТОВЫЙ ОТДЕЛОЧНЫЙ ТЯЖЕЛЫЙ, ЦЕМЕНТНЫЙ: 1:3</t>
  </si>
  <si>
    <t>205.8</t>
  </si>
  <si>
    <t>17049</t>
  </si>
  <si>
    <t>ПЛИТЫ ОБЛИЦОВОЧНЫЕ ИЗ ГРАНИТА ПОЛИРОВАННЫЕ ТОЛЩИНОЙ 40 ММ</t>
  </si>
  <si>
    <t>205.9</t>
  </si>
  <si>
    <t>30221</t>
  </si>
  <si>
    <t>БУМАГА РОЛЕВАЯ</t>
  </si>
  <si>
    <t>205.10</t>
  </si>
  <si>
    <t>32118</t>
  </si>
  <si>
    <t>МАСТИКА ГЕРМЕТИЗИРУЮЩАЯ ОТВЕРЖДАЮЩАЯСЯ ОДНОКОМПОНЕНТНАЯ СТРОИТЕЛЬНАЯ "ГЕРОСТОН"</t>
  </si>
  <si>
    <t>205.11</t>
  </si>
  <si>
    <t>34036</t>
  </si>
  <si>
    <t>УГОЛЬ ДРЕВЕСНЫЙ МАРКИ А</t>
  </si>
  <si>
    <t>205.12</t>
  </si>
  <si>
    <t>35526</t>
  </si>
  <si>
    <t>КАРБОРУНД</t>
  </si>
  <si>
    <t>205.13</t>
  </si>
  <si>
    <t>36136</t>
  </si>
  <si>
    <t>ПИЛОМАТЕРИАЛЫ ХВОЙНЫХ ПОРОД ДОСКИ НЕОБРЕЗНЫЕ ДЛИНОЙ 2-3,75 М, ВСЕ ШИРИНЫ, ТОЛЩИНОЙ 32-40 ММ II СОРТА</t>
  </si>
  <si>
    <t>205.14</t>
  </si>
  <si>
    <t>40363</t>
  </si>
  <si>
    <t>МУКА АНДЕЗИТОВАЯ КИСЛОТОУПОРНАЯ МАРКА А</t>
  </si>
  <si>
    <t>205.15</t>
  </si>
  <si>
    <t>45007</t>
  </si>
  <si>
    <t>ПОРОШОК ПОЛИРУЮЩИЙ</t>
  </si>
  <si>
    <t>РАЗДЕЛ 11.КРЫЛЦО (4ШТ) И ПАНДУС (2ШТ)</t>
  </si>
  <si>
    <t>206</t>
  </si>
  <si>
    <t>206.1</t>
  </si>
  <si>
    <t>206.2</t>
  </si>
  <si>
    <t>206.3</t>
  </si>
  <si>
    <t>206.4</t>
  </si>
  <si>
    <t>206.5</t>
  </si>
  <si>
    <t>206.6</t>
  </si>
  <si>
    <t>206.7</t>
  </si>
  <si>
    <t>207</t>
  </si>
  <si>
    <t>УСТРОЙСТВО ЛЕНТОЧНЫХ ФУНДАМЕНТОВ БЕТОННЫХ КРЫЛЕЦ ИЗ БЕТОНА В15</t>
  </si>
  <si>
    <t>207.1</t>
  </si>
  <si>
    <t>207.2</t>
  </si>
  <si>
    <t>207.3</t>
  </si>
  <si>
    <t>207.4</t>
  </si>
  <si>
    <t>207.5</t>
  </si>
  <si>
    <t>207.6</t>
  </si>
  <si>
    <t>207.7</t>
  </si>
  <si>
    <t>207.8</t>
  </si>
  <si>
    <t>207.9</t>
  </si>
  <si>
    <t>207.10</t>
  </si>
  <si>
    <t>207.11</t>
  </si>
  <si>
    <t>207.12</t>
  </si>
  <si>
    <t>207.13</t>
  </si>
  <si>
    <t>207.14</t>
  </si>
  <si>
    <t>207.15</t>
  </si>
  <si>
    <t>208</t>
  </si>
  <si>
    <t>Е0601-015-10</t>
  </si>
  <si>
    <t>АРМИРОВАНИЕ ПОДСТИЛАЮЩИХ СЛОЕВ И НАБЕТОНОК</t>
  </si>
  <si>
    <t>208.1</t>
  </si>
  <si>
    <t>208.2</t>
  </si>
  <si>
    <t>208.3</t>
  </si>
  <si>
    <t>208.4</t>
  </si>
  <si>
    <t>208.5</t>
  </si>
  <si>
    <t>32543</t>
  </si>
  <si>
    <t>ПРОВОЛОКА СВЕТЛАЯ ДИАМЕТРОМ 1,1 ММ</t>
  </si>
  <si>
    <t>209</t>
  </si>
  <si>
    <t>АРМАТУРА АIII ДИАМЕТРОМ 10ММ</t>
  </si>
  <si>
    <t>210</t>
  </si>
  <si>
    <t>ПАНДУС</t>
  </si>
  <si>
    <t>211</t>
  </si>
  <si>
    <t>211.1</t>
  </si>
  <si>
    <t>211.2</t>
  </si>
  <si>
    <t>211.3</t>
  </si>
  <si>
    <t>211.4</t>
  </si>
  <si>
    <t>211.5</t>
  </si>
  <si>
    <t>211.6</t>
  </si>
  <si>
    <t>211.7</t>
  </si>
  <si>
    <t>212</t>
  </si>
  <si>
    <t>УСТРОЙСТВО ЛЕНТОЧНЫХ ФУНДАМЕНТОВ БЕТОННЫХ ПАНДУСА ИЗ БЕТОНА В15</t>
  </si>
  <si>
    <t>212.1</t>
  </si>
  <si>
    <t>212.2</t>
  </si>
  <si>
    <t>212.3</t>
  </si>
  <si>
    <t>212.4</t>
  </si>
  <si>
    <t>212.5</t>
  </si>
  <si>
    <t>212.6</t>
  </si>
  <si>
    <t>212.7</t>
  </si>
  <si>
    <t>212.8</t>
  </si>
  <si>
    <t>212.9</t>
  </si>
  <si>
    <t>212.10</t>
  </si>
  <si>
    <t>212.11</t>
  </si>
  <si>
    <t>212.12</t>
  </si>
  <si>
    <t>212.13</t>
  </si>
  <si>
    <t>212.14</t>
  </si>
  <si>
    <t>212.15</t>
  </si>
  <si>
    <t>213</t>
  </si>
  <si>
    <t>213.1</t>
  </si>
  <si>
    <t>213.2</t>
  </si>
  <si>
    <t>213.3</t>
  </si>
  <si>
    <t>213.4</t>
  </si>
  <si>
    <t>213.5</t>
  </si>
  <si>
    <t>214</t>
  </si>
  <si>
    <t>215</t>
  </si>
  <si>
    <t>216</t>
  </si>
  <si>
    <t>Е1101-031-09 МИНСТРОЙ РУЗ 05.01.21 N 9</t>
  </si>
  <si>
    <t>УСТРОЙСТВО ПОКРЫТИЙ ИЗ ГРАНИТНЫХ ПЛИТ ПРИ КОЛИЧЕСТВЕ ПЛИТ НА 1 М2 ДО 10 ШТ</t>
  </si>
  <si>
    <t>216.1</t>
  </si>
  <si>
    <t>216.2</t>
  </si>
  <si>
    <t>216.3</t>
  </si>
  <si>
    <t>216.4</t>
  </si>
  <si>
    <t>216.5</t>
  </si>
  <si>
    <t>216.6</t>
  </si>
  <si>
    <t>18061</t>
  </si>
  <si>
    <t>ПЛИТЫ ГРАНИТНЫЕ</t>
  </si>
  <si>
    <t>216.7</t>
  </si>
  <si>
    <t>36085</t>
  </si>
  <si>
    <t>ПИЛОМАТЕРИАЛЫ ХВОЙНЫХ ПОРОД БРУСКИ ОБРЕЗНЫЕ ДЛИНОЙ 2-3,75 М, ШИРИНОЙ 75-150 ММ, ТОЛЩИНОЙ 40-75 ММ III СОРТА</t>
  </si>
  <si>
    <t>216.8</t>
  </si>
  <si>
    <t>217</t>
  </si>
  <si>
    <t>Е1501-038-01 ДОП. 12 МИНСТРОЙ РУЗ N 519 ОТ 18.11.2019 Г.</t>
  </si>
  <si>
    <t>ОБЛИЦОВКА СТУПЕНЕЙ ГРАНИТНЫМИ ПЛИТАМИ</t>
  </si>
  <si>
    <t>217.1</t>
  </si>
  <si>
    <t>217.2</t>
  </si>
  <si>
    <t>217.3</t>
  </si>
  <si>
    <t>217.4</t>
  </si>
  <si>
    <t>217.5</t>
  </si>
  <si>
    <t>2873</t>
  </si>
  <si>
    <t>217.6</t>
  </si>
  <si>
    <t>217.7</t>
  </si>
  <si>
    <t>217.8</t>
  </si>
  <si>
    <t>217.9</t>
  </si>
  <si>
    <t>18091</t>
  </si>
  <si>
    <t>ПЛИТЫ ГРАНИТНЫЕ ДЛЯ СТУПЕНЕЙ</t>
  </si>
  <si>
    <t>217.10</t>
  </si>
  <si>
    <t>217.11</t>
  </si>
  <si>
    <t>32527</t>
  </si>
  <si>
    <t>ПРОВОЛОКА ЛАТУННАЯ ДИАМЕТРОМ 1,5 ММ</t>
  </si>
  <si>
    <t>217.12</t>
  </si>
  <si>
    <t>217.13</t>
  </si>
  <si>
    <t>217.14</t>
  </si>
  <si>
    <t>217.15</t>
  </si>
  <si>
    <t>38617</t>
  </si>
  <si>
    <t>ПАКЛЯ ПРОПИТАННАЯ</t>
  </si>
  <si>
    <t>217.16</t>
  </si>
  <si>
    <t>217.17</t>
  </si>
  <si>
    <t>217.18</t>
  </si>
  <si>
    <t>75059</t>
  </si>
  <si>
    <t>СТАЛЬ ПОЛОСОВАЯ СПОКОЙНАЯ СТ3СП ШИРИНОЙ 220 ММ ТОЛЩИНОЙ 10 ММ</t>
  </si>
  <si>
    <t>218</t>
  </si>
  <si>
    <t>Е0705-016-04</t>
  </si>
  <si>
    <t>УСТРОЙСТВО МЕТАЛЛИЧЕСКИХ ОГРАЖДЕНИЙ БЕЗ ПОРУЧНЕЙ</t>
  </si>
  <si>
    <t>218.1</t>
  </si>
  <si>
    <t>218.2</t>
  </si>
  <si>
    <t>218.3</t>
  </si>
  <si>
    <t>218.4</t>
  </si>
  <si>
    <t>218.5</t>
  </si>
  <si>
    <t>218.6</t>
  </si>
  <si>
    <t>34552</t>
  </si>
  <si>
    <t>ЦЕМЕНТ ДЛЯ ПРИГОТОВЛЕНИЯ РАСТВОРА В ПОСТРОЕЧНЫХ УСЛОВИЯХ И В ДРУГИХ ПОДОБНЫХ СЛУЧАЯХ МАРКА ПО ПРОЕКТУ</t>
  </si>
  <si>
    <t>218.7</t>
  </si>
  <si>
    <t>219</t>
  </si>
  <si>
    <t>ПЕРИЛА АНАДИРОВАННЫЕ</t>
  </si>
  <si>
    <t>РАЗДЕЛ 12.КОЗЫРЕК</t>
  </si>
  <si>
    <t>КОЗЫРЕК КЗ-1</t>
  </si>
  <si>
    <t>220</t>
  </si>
  <si>
    <t>Е0601-015-07</t>
  </si>
  <si>
    <t>УСТАНОВКА ЗАКЛАДНЫХ ДЕТАЛЕЙ ВЕСОМ ДО 4 КГ</t>
  </si>
  <si>
    <t>220.1</t>
  </si>
  <si>
    <t>220.2</t>
  </si>
  <si>
    <t>220.3</t>
  </si>
  <si>
    <t>220.4</t>
  </si>
  <si>
    <t>220.5</t>
  </si>
  <si>
    <t>44109</t>
  </si>
  <si>
    <t>ДЕТАЛИ ЗАКЛАДНЫЕ И НАКЛАДНЫЕ</t>
  </si>
  <si>
    <t>221</t>
  </si>
  <si>
    <t>МОНТАЖ СВЯЗЕЙ И РАСПОРОК ИЗ ОДИНОЧНЫХ И ПАРНЫХ УГОЛКОВ, ГНУТОСВАРНЫХ ПРОФИЛЕЙ ДЛЯ ПРОЛЕТОВ ДО 24 М ПРИ ВЫСОТЕ ЗДАНИЯ ДО 25 М</t>
  </si>
  <si>
    <t>221.1</t>
  </si>
  <si>
    <t>221.2</t>
  </si>
  <si>
    <t>221.3</t>
  </si>
  <si>
    <t>221.4</t>
  </si>
  <si>
    <t>221.5</t>
  </si>
  <si>
    <t>221.6</t>
  </si>
  <si>
    <t>221.7</t>
  </si>
  <si>
    <t>221.8</t>
  </si>
  <si>
    <t>221.9</t>
  </si>
  <si>
    <t>221.10</t>
  </si>
  <si>
    <t>221.11</t>
  </si>
  <si>
    <t>221.12</t>
  </si>
  <si>
    <t>221.13</t>
  </si>
  <si>
    <t>221.14</t>
  </si>
  <si>
    <t>222</t>
  </si>
  <si>
    <t>МЕТАЛЛИЧЕСКАЯ ПРОФИЛЬНАЯ ТРУБА 60Х40Х4ММ 17,16М</t>
  </si>
  <si>
    <t>223</t>
  </si>
  <si>
    <t>МЕТАЛЛИЧЕСКАЯ ПРОФИЛЬНАЯ ТРУБА 40Х20Х4ММ 67,2М</t>
  </si>
  <si>
    <t>224</t>
  </si>
  <si>
    <t>Е0905-002-04 ДОП. 3</t>
  </si>
  <si>
    <t>ЭЛЕКТРОДУГОВАЯ СВАРКА ПРИ МОНТАЖЕ ОДНОЭТАЖНЫХ ПРОИЗВОДСТВЕННЫХ ЗДАНИЙ ПОКРЫТИЙ [ФЕРМЫ, БАЛКИ]</t>
  </si>
  <si>
    <t>10Т</t>
  </si>
  <si>
    <t>224.1</t>
  </si>
  <si>
    <t>224.2</t>
  </si>
  <si>
    <t>224.3</t>
  </si>
  <si>
    <t>224.4</t>
  </si>
  <si>
    <t>224.5</t>
  </si>
  <si>
    <t>224.6</t>
  </si>
  <si>
    <t>35312</t>
  </si>
  <si>
    <t>ЭЛЕКТРОДЫ ДИАМЕТРОМ 4 ММ Э46</t>
  </si>
  <si>
    <t>224.7</t>
  </si>
  <si>
    <t>44897</t>
  </si>
  <si>
    <t>ШЛИФКРУГИ</t>
  </si>
  <si>
    <t>225</t>
  </si>
  <si>
    <t>Е1303-002-04</t>
  </si>
  <si>
    <t>ОГРУНТОВКА МЕТАЛЛИЧЕСКИХ ПОВЕРХНОСТЕЙ ЗА ОДИН РАЗ ГРУНТОВКОЙ ГФ-021</t>
  </si>
  <si>
    <t>225.1</t>
  </si>
  <si>
    <t>225.2</t>
  </si>
  <si>
    <t>225.3</t>
  </si>
  <si>
    <t>225.4</t>
  </si>
  <si>
    <t>225.5</t>
  </si>
  <si>
    <t>2515</t>
  </si>
  <si>
    <t>АГРЕГАТЫ ОКРАСОЧНЫЕ ВЫСОКОГО ДАВЛЕНИЯ ДЛЯ ОКРАСКИ ПОВЕРХНОСТЕЙ КОНСТРУКЦИЙ МОЩНОСТЬЮ 1 КВТ</t>
  </si>
  <si>
    <t>225.6</t>
  </si>
  <si>
    <t>225.7</t>
  </si>
  <si>
    <t>34288</t>
  </si>
  <si>
    <t>КСИЛОЛ НЕФТЯНОЙ МАРКИ А</t>
  </si>
  <si>
    <t>226</t>
  </si>
  <si>
    <t>Е1303-004-26 К=2</t>
  </si>
  <si>
    <t>ОКРАСКА МЕТАЛЛИЧЕСКИХ ОГРУНТОВАННЫХ ПОВЕРХНОСТЕЙ ЭМАЛЬЮ ПФ-115 2 РАЗА</t>
  </si>
  <si>
    <t>226.1</t>
  </si>
  <si>
    <t>226.2</t>
  </si>
  <si>
    <t>226.3</t>
  </si>
  <si>
    <t>226.4</t>
  </si>
  <si>
    <t>226.5</t>
  </si>
  <si>
    <t>226.6</t>
  </si>
  <si>
    <t>31795</t>
  </si>
  <si>
    <t>ЭМАЛЬ ПФ-115 СЕРАЯ</t>
  </si>
  <si>
    <t>226.7</t>
  </si>
  <si>
    <t>34035</t>
  </si>
  <si>
    <t>УАЙТ-СПИРИТ</t>
  </si>
  <si>
    <t>227</t>
  </si>
  <si>
    <t>Е0904-002-01</t>
  </si>
  <si>
    <t>МОНТАЖ КРОВЕЛЬНОГО ПОКРЫТИЯ ИЗ ПРОФИЛИРОВАННОГО ЛИСТА ПРИ ВЫСОТЕ ЗДАНИЯ ДО 25 М</t>
  </si>
  <si>
    <t>227.1</t>
  </si>
  <si>
    <t>227.2</t>
  </si>
  <si>
    <t>227.3</t>
  </si>
  <si>
    <t>227.4</t>
  </si>
  <si>
    <t>227.5</t>
  </si>
  <si>
    <t>227.6</t>
  </si>
  <si>
    <t>227.7</t>
  </si>
  <si>
    <t>227.8</t>
  </si>
  <si>
    <t>227.9</t>
  </si>
  <si>
    <t>227.10</t>
  </si>
  <si>
    <t>227.11</t>
  </si>
  <si>
    <t>227.12</t>
  </si>
  <si>
    <t>227.13</t>
  </si>
  <si>
    <t>227.14</t>
  </si>
  <si>
    <t>228</t>
  </si>
  <si>
    <t>229</t>
  </si>
  <si>
    <t>230</t>
  </si>
  <si>
    <t>231</t>
  </si>
  <si>
    <t>232</t>
  </si>
  <si>
    <t>КРЕПЛЕНИЕ</t>
  </si>
  <si>
    <t>233</t>
  </si>
  <si>
    <t>233.1</t>
  </si>
  <si>
    <t>233.2</t>
  </si>
  <si>
    <t>233.3</t>
  </si>
  <si>
    <t>233.4</t>
  </si>
  <si>
    <t>233.5</t>
  </si>
  <si>
    <t>233.6</t>
  </si>
  <si>
    <t>234</t>
  </si>
  <si>
    <t>235</t>
  </si>
  <si>
    <t>236</t>
  </si>
  <si>
    <t>Е1501-091-01 ДОП. 9</t>
  </si>
  <si>
    <t>ОБЛИЦОВКА ФАСАДА ДЕКОРАТИВНЫМИ ПАНЕЛЯМИ ТИПА "АЛЮПАН" С УСТРОЙСТВОМ КАРКАСА</t>
  </si>
  <si>
    <t>100М2 РАЗВЕРНУТОЙ ПРОЕКЦИИ ПОВЕРХНОСТИ ОБЛИЦОВКИ</t>
  </si>
  <si>
    <t>236.1</t>
  </si>
  <si>
    <t>236.2</t>
  </si>
  <si>
    <t>236.3</t>
  </si>
  <si>
    <t>АППАРАТЫ ДЛЯ СВАРКИ</t>
  </si>
  <si>
    <t>236.4</t>
  </si>
  <si>
    <t>236.5</t>
  </si>
  <si>
    <t>236.6</t>
  </si>
  <si>
    <t>236.7</t>
  </si>
  <si>
    <t>236.8</t>
  </si>
  <si>
    <t>236.9</t>
  </si>
  <si>
    <t>236.10</t>
  </si>
  <si>
    <t>29109</t>
  </si>
  <si>
    <t>АЛЮМИНИЕВЫЕ КОМПОЗИТНЫЕ ПАНЕЛИ ТИПА "АЛЮПАН"</t>
  </si>
  <si>
    <t>236.11</t>
  </si>
  <si>
    <t>236.12</t>
  </si>
  <si>
    <t>236.13</t>
  </si>
  <si>
    <t>236.14</t>
  </si>
  <si>
    <t>236.15</t>
  </si>
  <si>
    <t>35346</t>
  </si>
  <si>
    <t>ЭЛЕКТРОДЫ УОНИ 13/45</t>
  </si>
  <si>
    <t>236.16</t>
  </si>
  <si>
    <t>40980</t>
  </si>
  <si>
    <t>МЕТАЛЛИЧЕСКИЙ КАРКАС ИЗ ЖЕСТЯННОГО ПРОФИЛЯ</t>
  </si>
  <si>
    <t>236.17</t>
  </si>
  <si>
    <t>237</t>
  </si>
  <si>
    <t>Е1501-092-01 ДОП. 9</t>
  </si>
  <si>
    <t>РАСКРОЙ И ИЗГОТОВЛЕНИЕ ПАНЕЛЕЙ ИЗ ЛИСТОВ "АЛЮПАН"</t>
  </si>
  <si>
    <t>237.1</t>
  </si>
  <si>
    <t>237.2</t>
  </si>
  <si>
    <t>237.3</t>
  </si>
  <si>
    <t>237.4</t>
  </si>
  <si>
    <t>2667</t>
  </si>
  <si>
    <t>СТАНКИ ФРЕЗЕРНЫЕ</t>
  </si>
  <si>
    <t>237.5</t>
  </si>
  <si>
    <t>30625</t>
  </si>
  <si>
    <t>ВЫТЯЖНЫЕ КЛЕПКИ</t>
  </si>
  <si>
    <t>КОЗЫРЕК КЗ-2</t>
  </si>
  <si>
    <t>238</t>
  </si>
  <si>
    <t>238.1</t>
  </si>
  <si>
    <t>238.2</t>
  </si>
  <si>
    <t>238.3</t>
  </si>
  <si>
    <t>238.4</t>
  </si>
  <si>
    <t>238.5</t>
  </si>
  <si>
    <t>239</t>
  </si>
  <si>
    <t>239.1</t>
  </si>
  <si>
    <t>239.2</t>
  </si>
  <si>
    <t>239.3</t>
  </si>
  <si>
    <t>239.4</t>
  </si>
  <si>
    <t>239.5</t>
  </si>
  <si>
    <t>239.6</t>
  </si>
  <si>
    <t>239.7</t>
  </si>
  <si>
    <t>239.8</t>
  </si>
  <si>
    <t>239.9</t>
  </si>
  <si>
    <t>239.10</t>
  </si>
  <si>
    <t>239.11</t>
  </si>
  <si>
    <t>239.12</t>
  </si>
  <si>
    <t>239.13</t>
  </si>
  <si>
    <t>239.14</t>
  </si>
  <si>
    <t>240</t>
  </si>
  <si>
    <t>ЛИСТОВАЯ СТАЛЬ ТОЛЩ 6ММ</t>
  </si>
  <si>
    <t>241</t>
  </si>
  <si>
    <t>241.1</t>
  </si>
  <si>
    <t>241.2</t>
  </si>
  <si>
    <t>241.3</t>
  </si>
  <si>
    <t>241.4</t>
  </si>
  <si>
    <t>241.5</t>
  </si>
  <si>
    <t>241.6</t>
  </si>
  <si>
    <t>241.7</t>
  </si>
  <si>
    <t>242</t>
  </si>
  <si>
    <t>242.1</t>
  </si>
  <si>
    <t>242.2</t>
  </si>
  <si>
    <t>242.3</t>
  </si>
  <si>
    <t>242.4</t>
  </si>
  <si>
    <t>242.5</t>
  </si>
  <si>
    <t>242.6</t>
  </si>
  <si>
    <t>242.7</t>
  </si>
  <si>
    <t>243</t>
  </si>
  <si>
    <t>243.1</t>
  </si>
  <si>
    <t>243.2</t>
  </si>
  <si>
    <t>243.3</t>
  </si>
  <si>
    <t>243.4</t>
  </si>
  <si>
    <t>243.5</t>
  </si>
  <si>
    <t>243.6</t>
  </si>
  <si>
    <t>243.7</t>
  </si>
  <si>
    <t>244</t>
  </si>
  <si>
    <t>Е1505-013-02</t>
  </si>
  <si>
    <t>ОСТЕКЛЕНИЕ ПРОМЫШЛЕННЫХ ЗДАНИЙ СТАЛЬНЫХ ПЕРЕПЛЕТОВ ФОНАРНЫХ СТЕКЛОМ ОКОННЫМ</t>
  </si>
  <si>
    <t>244.1</t>
  </si>
  <si>
    <t>244.2</t>
  </si>
  <si>
    <t>244.3</t>
  </si>
  <si>
    <t>244.4</t>
  </si>
  <si>
    <t>244.5</t>
  </si>
  <si>
    <t>44112</t>
  </si>
  <si>
    <t>ЗАМАЗКА ЗАЩИТНАЯ</t>
  </si>
  <si>
    <t>245</t>
  </si>
  <si>
    <t>КОЛОННОЕ СТЕКЛО ТОЛЩ 6ММ</t>
  </si>
  <si>
    <t>246</t>
  </si>
  <si>
    <t>УСТРОЙСТВО ПОДСТИЛАЮЩИХ СЛОЕВ ЩЕБЕНОЧНЫХ ТОЛЩ 100ММ</t>
  </si>
  <si>
    <t>246.1</t>
  </si>
  <si>
    <t>246.2</t>
  </si>
  <si>
    <t>246.3</t>
  </si>
  <si>
    <t>246.4</t>
  </si>
  <si>
    <t>246.5</t>
  </si>
  <si>
    <t>246.6</t>
  </si>
  <si>
    <t>246.7</t>
  </si>
  <si>
    <t>246.8</t>
  </si>
  <si>
    <t>246.9</t>
  </si>
  <si>
    <t>246.10</t>
  </si>
  <si>
    <t>247</t>
  </si>
  <si>
    <t>УСТРОЙСТВО ПОДСТИЛАЮЩИХ СЛОЕВ БЕТОННЫХ ИЗ БЕТОНА В12,5 ТОЛЩ 100ММ</t>
  </si>
  <si>
    <t>247.1</t>
  </si>
  <si>
    <t>247.2</t>
  </si>
  <si>
    <t>247.3</t>
  </si>
  <si>
    <t>247.4</t>
  </si>
  <si>
    <t>247.5</t>
  </si>
  <si>
    <t>ИТОГО ПО ЛОКАЛЬНОЙ РЕСУРСНОЙ ВЕДОМОСТИ:</t>
  </si>
  <si>
    <t>ТРУДОВЫЕ РЕСУРСЫ</t>
  </si>
  <si>
    <t>СТРОИТЕЛЬНЫЕ МАШИНЫ И МЕХАНИЗМЫ</t>
  </si>
  <si>
    <t>МАТЕРИАЛЬНЫЕ РЕСУРСЫ</t>
  </si>
  <si>
    <t>СТРОИТЕЛЬНЫЕ МАТЕРИАЛЫ И КОНСТРУКЦИИ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</si>
  <si>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</si>
  <si>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</si>
  <si>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</si>
  <si>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</si>
  <si>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</si>
  <si>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</si>
  <si>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</si>
  <si>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</si>
  <si>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</si>
  <si>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</si>
  <si>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</si>
  <si>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</si>
  <si>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</si>
  <si>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</si>
  <si>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</si>
  <si>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</si>
  <si>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</si>
  <si>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</si>
  <si>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</si>
  <si>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</si>
  <si>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</si>
  <si>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</si>
  <si>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</si>
  <si>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</si>
  <si>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</si>
  <si>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</si>
  <si>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</si>
  <si>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</si>
  <si>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</si>
  <si>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</si>
  <si>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</si>
  <si>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</si>
  <si>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</si>
  <si>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</si>
  <si>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</si>
  <si>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</si>
  <si>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СОСТАВИЛ</t>
  </si>
  <si>
    <t>ИСПОЛНИТЕЛЬ</t>
  </si>
  <si>
    <t>ЛОКАЛЬНЫЙ РЕСУРСНЫЙ СМЕТНЫЙ РАСЧЕТ</t>
  </si>
  <si>
    <t xml:space="preserve">   № </t>
  </si>
  <si>
    <t xml:space="preserve">В базисных ценах </t>
  </si>
  <si>
    <t>Сметная стоимость</t>
  </si>
  <si>
    <t>ТЫС.СУМ.</t>
  </si>
  <si>
    <t>Составлен В ТЕКУЩИХ ЦЕНАХ</t>
  </si>
  <si>
    <t>в базисном уровне</t>
  </si>
  <si>
    <t>на.ед.изм.</t>
  </si>
  <si>
    <t>общая</t>
  </si>
  <si>
    <t>ИТОГО ПО ЛОКАЛЬНОМУ РЕСУРСНОМУ РАСЧЕТУ, СОСТАВЛЕННОМУ НА ОСНОВЕ ЛОКАЛЬНОЙ РЕСУРСНОЙ ВЕДОМОСТИ N</t>
  </si>
  <si>
    <t>--</t>
  </si>
  <si>
    <t>ИТОГО ПО ТРУДОВЫМ РЕСУРСАМ:</t>
  </si>
  <si>
    <t>СУМ</t>
  </si>
  <si>
    <t>ИТОГО ПО СТРОИТЕЛЬНЫМ МАШИНАМ:</t>
  </si>
  <si>
    <t>В Т.Ч. ЗАРАБОТНАЯ ПЛАТА МАШИНИСТОВ:</t>
  </si>
  <si>
    <t>ДВЕРНЫЕ БЛОКИ ИЗ АЛЮМИНЕВОГО ПРОФИЛЯ 700Х2100Х1ШТ</t>
  </si>
  <si>
    <t>ИТОГО ПО СТРОИТЕЛЬНЫМ МАТЕРИАЛАМ:</t>
  </si>
  <si>
    <t>ИНЖЕНЕРНАЯ ЧАСТЬ, СТРОИТЕЛЬСТВО ЗДАНИЯ ЦЕНТРА БАНКОВСКИХ УСЛУГ НАЦИОНАЛЬНОГО БАНКА</t>
  </si>
  <si>
    <t>РЕСУРСЫ ОБЩЕГО НАЗНАЧЕНИЯ</t>
  </si>
  <si>
    <t>МАССА ОБОРУДОВАНИЯ</t>
  </si>
  <si>
    <t>ИТОГО ПО РЕСУРСАМ ОБЩЕГО НАЗНАЧЕНИЯ:</t>
  </si>
  <si>
    <t>АГРЕГАТЫ ДЛЯ СВАРКИ ПОЛИЭТИЛЕНОВЫХ ТРУБ</t>
  </si>
  <si>
    <t>766</t>
  </si>
  <si>
    <t>КРАНЫ НА АВТОМОБИЛЬНОМ ХОДУ ПРИ РАБОТЕ НА МОНТАЖЕ ТЕХНОЛОГИЧЕСКОГО ОБОРУДОВАНИЯ 10 Т</t>
  </si>
  <si>
    <t>969</t>
  </si>
  <si>
    <t>ЛЕБЕДКИ РУЧНЫЕ И РЫЧАЖНЫЕ, ТЯГОВЫМ УСИЛИЕМ 31,39 (3,2) КН (Т)</t>
  </si>
  <si>
    <t>977</t>
  </si>
  <si>
    <t>ЛЕБЕДКИ ЭЛЕКТРИЧЕСКИЕ, ТЯГОВЫМ УСИЛИЕМ 19,62 (2) КН (Т)</t>
  </si>
  <si>
    <t>1041</t>
  </si>
  <si>
    <t>ШУРУПОВЕРТЫ</t>
  </si>
  <si>
    <t>1199</t>
  </si>
  <si>
    <t>МОЛОТКИ ПРИ РАБОТЕ ОТ ПЕРЕДВИЖНЫХ КОМПРЕССОРНЫХ СТАНЦИЙ ОТБОЙНЫЕ ПНЕВМАТИЧЕСКИЕ</t>
  </si>
  <si>
    <t>1383</t>
  </si>
  <si>
    <t>УСТАНОВКИ ДЛЯ ИЗГОТОВЛЕНИЯ БАНДАЖЕЙ, ДИАФРАГМ, ПРЯЖЕК</t>
  </si>
  <si>
    <t>2011</t>
  </si>
  <si>
    <t>УСТАНОВКИ ДЛЯ ГИДРАВЛИЧЕСКИХ ИСПЫТАНИЙ ТРУБОПРОВОДОВ, ДАВЛЕНИЕ НАГНЕТАНИЯ, НИЗКОЕ 0,1 (1) МПА (КГС/СМ2), ВЫСОКОЕ 10 (100) МПА (КГС/СМ2)</t>
  </si>
  <si>
    <t>2510</t>
  </si>
  <si>
    <t>АВТОМОБИЛИ БОРТОВЫЕ ГРУЗОПОДЪЕМНОСТЬЮ ДО 8 Т</t>
  </si>
  <si>
    <t>2874</t>
  </si>
  <si>
    <t>ПЕРФОРАТОРЫ ПНЕВМАТИЧЕСКИЕ</t>
  </si>
  <si>
    <t>3364</t>
  </si>
  <si>
    <t>СВАРОЧНЫЕ АППАРАТЫ РУЧНЫЕ ДЛЯ СВАРКИ ПЛАСТИКОВЫХ ТРУБ</t>
  </si>
  <si>
    <t>5628</t>
  </si>
  <si>
    <t>АНКЕРНЫЕ ДЕТАЛИ ИЗ ПРЯМЫХ ИЛИ ГНУТЫХ КРУГЛЫХ СТЕРЖНЕЙ С РЕЗЬБОЙ В КОМПЛЕКТЕ С ШАЙБАМИ И ГАЙКАМИ ИЛИ БЕЗ НИХ), ПОСТАВЛЯЕМЫЕ ОТДЕЛЬНО</t>
  </si>
  <si>
    <t>9218</t>
  </si>
  <si>
    <t>ВОДА ДИСТИЛЛИРОВАННАЯ</t>
  </si>
  <si>
    <t>12102</t>
  </si>
  <si>
    <t>РАСТВОР ГОТОВЫЙ КЛАДОЧНЫЙ ТЯЖЕЛЫЙ ЦЕМЕНТНЫЙ, МАРКА: 50</t>
  </si>
  <si>
    <t>12198</t>
  </si>
  <si>
    <t>РАСТВОР ЦЕМЕНТНЫЙ МАРКА ПО ПРОЕКТУ</t>
  </si>
  <si>
    <t>28523</t>
  </si>
  <si>
    <t>КРЕПЛЕНИЯ ДЛЯ ПЛАСТИКОВЫХ ТРУБ</t>
  </si>
  <si>
    <t>КОМПЛ</t>
  </si>
  <si>
    <t>30027</t>
  </si>
  <si>
    <t>АСБЕСТОВЫЙ ШНУР ОБЩЕГО НАЗНАЧЕНИЯ (ШАОН-1), ДИАМЕТРОМ 8,0-10,0 ММ</t>
  </si>
  <si>
    <t>30320</t>
  </si>
  <si>
    <t>ВИНТЫ С ПОЛУКРУГЛОЙ ГОЛОВКОЙ ДЛИНОЙ 50 ММ</t>
  </si>
  <si>
    <t>30352</t>
  </si>
  <si>
    <t>ГАЙКИ ШЕСТИГРАННЫЕ ДИАМЕТР РЕЗЬБЫ 10 ММ</t>
  </si>
  <si>
    <t>30391</t>
  </si>
  <si>
    <t>ГВОЗДИ СТРОИТЕЛЬНЫЕ С ПЛОСКОЙ ГОЛОВКОЙ 1,8Х60 ММ</t>
  </si>
  <si>
    <t>30434</t>
  </si>
  <si>
    <t>ДЮБЕЛИ РАСПОРНЫЕ</t>
  </si>
  <si>
    <t>100ШТ</t>
  </si>
  <si>
    <t>30435</t>
  </si>
  <si>
    <t>ДЮБЕЛИ РАСПОРНЫЕ ПОЛИЭТИЛЕНОВЫЕ</t>
  </si>
  <si>
    <t>30451</t>
  </si>
  <si>
    <t>ДЮБЕЛИ С КАЛИБРОВАННОЙ ГОЛОВКОЙ (В ОБОЙМАХ) 3Х58,5 ММ</t>
  </si>
  <si>
    <t>30475</t>
  </si>
  <si>
    <t>ДЮБЕЛИ</t>
  </si>
  <si>
    <t>30478</t>
  </si>
  <si>
    <t>30479</t>
  </si>
  <si>
    <t>ГВОЗДЬ УСИЛЕННЫЙ</t>
  </si>
  <si>
    <t>30484</t>
  </si>
  <si>
    <t>30649</t>
  </si>
  <si>
    <t>ИЗВЕСТЬ СТРОИТЕЛЬНАЯ НЕГАШЕНАЯ ХЛОРНАЯ МАРКИ А</t>
  </si>
  <si>
    <t>30956</t>
  </si>
  <si>
    <t>КРАСКИ МАСЛЯНЫЕ ЗЕМЛЯНЫЕ МА-0115 МУМИЯ, СУРИК ЖЕЛЕЗНЫЙ</t>
  </si>
  <si>
    <t>30992</t>
  </si>
  <si>
    <t>КРАСКИ МАСЛЯНЫЕ И АЛКИДНЫЕ, ГОТОВЫЕ К ПРИМЕНЕНИЮ БЕЛИЛА ЦИНКОВЫЕ: МА-15</t>
  </si>
  <si>
    <t>31087</t>
  </si>
  <si>
    <t>КРАСКА</t>
  </si>
  <si>
    <t>31133</t>
  </si>
  <si>
    <t>КРАСКИ ВОДОЭМУЛЬСИОННЫЕ ВЭАК-1180</t>
  </si>
  <si>
    <t>31198</t>
  </si>
  <si>
    <t>СПИРТ ЭТИЛОВЫЙ РЕКТИФИКОВАННЫЙ ТЕХНИЧЕСКИЙ, СОРТ I</t>
  </si>
  <si>
    <t>31248</t>
  </si>
  <si>
    <t>ЛАК БИТУМНЫЙ БТ-123</t>
  </si>
  <si>
    <t>31260</t>
  </si>
  <si>
    <t>ЛАК ЭЛЕКТРОИЗОЛЯЦИОННЫЙ 318</t>
  </si>
  <si>
    <t>31392</t>
  </si>
  <si>
    <t>ОЛИФА НАТУРАЛЬНАЯ</t>
  </si>
  <si>
    <t>31651</t>
  </si>
  <si>
    <t>ОЛИФА КОМБИНИРОВАННАЯ К-3</t>
  </si>
  <si>
    <t>31656</t>
  </si>
  <si>
    <t>31692</t>
  </si>
  <si>
    <t>КЛЕЙ 88-СА</t>
  </si>
  <si>
    <t>32117</t>
  </si>
  <si>
    <t>МАСТИКА ГЕРМЕТИЗИРУЮЩАЯ НЕТВЕРДЕЮЩАЯ "ГЭЛАН"</t>
  </si>
  <si>
    <t>32204</t>
  </si>
  <si>
    <t>МАСЛО ИНДУСТРИАЛЬНОЕ И-20А</t>
  </si>
  <si>
    <t>32534</t>
  </si>
  <si>
    <t>ПРОВОЛОКА СВАРОЧНАЯ ЛЕГИРОВАННАЯ ДИАМЕТРОМ 4 ММ</t>
  </si>
  <si>
    <t>32538</t>
  </si>
  <si>
    <t>ПРОВОЛОКА СТАЛЬНАЯ НИЗКОУГЛЕРОДИСТАЯ РАЗНОГО НАЗНАЧЕНИЯ ОЦИНКОВАННАЯ ДИАМЕТРОМ 1,1 ММ</t>
  </si>
  <si>
    <t>32539</t>
  </si>
  <si>
    <t>ПРОВОЛОКА СТАЛЬНАЯ НИЗКОУГЛЕРОДИСТАЯ РАЗНОГО НАЗНАЧЕНИЯ ОЦИНКОВАННАЯ ДИАМЕТРОМ 1,6 ММ</t>
  </si>
  <si>
    <t>32540</t>
  </si>
  <si>
    <t>ПРОВОЛОКА СТАЛЬНАЯ НИЗКОУГЛЕРОДИСТАЯ РАЗНОГО НАЗНАЧЕНИЯ ОЦИНКОВАННАЯ ДИАМЕТРОМ 3,0 ММ</t>
  </si>
  <si>
    <t>33404</t>
  </si>
  <si>
    <t>ЛЕНТА СТАЛЬНАЯ УПАКОВОЧНАЯ, МЯГКАЯ, НОРМАЛЬНОЙ ТОЧНОСТИ 0,7Х20-50 ММ</t>
  </si>
  <si>
    <t>33642</t>
  </si>
  <si>
    <t>ПРОКАТ ДЛЯ АРМИРОВАНИЯ Ж/Б КОНСТРУКЦИЙ КРУГЛЫЙ И ПЕРИОДИЧЕСКОГО ПРОФИЛЯ, ГОРЯЧЕКАТАНЫЙ И ТЕРМОМЕХАНИЧЕСКИЙ, ТЕРМИЧЕСКИ УПРОЧНЕННЫЙ КЛАСС А-I ДИАМЕТРОМ 12 ММ</t>
  </si>
  <si>
    <t>33746</t>
  </si>
  <si>
    <t>СТАЛЬ ПОЛОСОВАЯ СПОКОЙНАЯ МАРКИ СТ3СП, ШИРИНОЙ 50-200 ММ ТОЛЩИНОЙ 4-5 ММ</t>
  </si>
  <si>
    <t>34211</t>
  </si>
  <si>
    <t>АЦЕТИЛЕН РАСТВОРЕННЫЙ ТЕХНИЧЕСКИЙ МАРКИ А</t>
  </si>
  <si>
    <t>34259</t>
  </si>
  <si>
    <t>НАТР ЕДКИЙ (СОДА КАУСТИЧЕСКАЯ) ТЕХНИЧЕСКИЙ МАРКИ ГД</t>
  </si>
  <si>
    <t>34309</t>
  </si>
  <si>
    <t>МЕТИЛЕНХЛОРИД</t>
  </si>
  <si>
    <t>34351</t>
  </si>
  <si>
    <t>КАНИФОЛЬ СОСНОВАЯ</t>
  </si>
  <si>
    <t>35101</t>
  </si>
  <si>
    <t>ШУРУПЫ С ПОЛУКРУГЛОЙ ГОЛОВКОЙ 4Х40 ММ</t>
  </si>
  <si>
    <t>35102</t>
  </si>
  <si>
    <t>ШУРУПЫ С ПОЛУКРУГЛОЙ ГОЛОВКОЙ 5Х70 ММ</t>
  </si>
  <si>
    <t>35103</t>
  </si>
  <si>
    <t>ШУРУПЫ С ПОЛУКРУГЛОЙ ГОЛОВКОЙ 6Х40 ММ</t>
  </si>
  <si>
    <t>35319</t>
  </si>
  <si>
    <t>ЭЛЕКТРОДЫ ДИАМЕТРОМ 5 ММ Э42А</t>
  </si>
  <si>
    <t>35377</t>
  </si>
  <si>
    <t>ЭЛЕКТРОДЫ ДИАМЕТРОМ 4 ММ Э42А</t>
  </si>
  <si>
    <t>35567</t>
  </si>
  <si>
    <t>ОЧЕС ЛЬНЯНОЙ</t>
  </si>
  <si>
    <t>36056</t>
  </si>
  <si>
    <t>ПИЛОМАТЕРИАЛЫ ХВОЙНЫХ ПОРОД ДОСКИ ОБРЕЗНЫЕ ДЛИНОЙ 4-6,5 М, ШИРИНОЙ 75-150 ММ, ТОЛЩИНОЙ 32-40 ММ II СОРТА</t>
  </si>
  <si>
    <t>39813</t>
  </si>
  <si>
    <t>СКРЕПЫ 10Х2</t>
  </si>
  <si>
    <t>40853</t>
  </si>
  <si>
    <t>СТАЛЬ ОЦИНКОВАННАЯ ЛИСТОВАЯ ТОЛЩИНА ЛИСТА 0,8 ММ</t>
  </si>
  <si>
    <t>41014</t>
  </si>
  <si>
    <t>ДЮБЕЛИ МОНТАЖНЫЕ</t>
  </si>
  <si>
    <t>41030</t>
  </si>
  <si>
    <t>ВИНТЫ САМОНАРЕЗАЮЩИЕ ОЦИНКОВАННЫЕ</t>
  </si>
  <si>
    <t>41870</t>
  </si>
  <si>
    <t>БОЛТЫ С ГАЙКАМИ И ШАЙБАМИ ОЦИНКОВАННЫЕ, ДИАМЕТР 12 ММ</t>
  </si>
  <si>
    <t>43231</t>
  </si>
  <si>
    <t>КРАСКИ МАСЛЯНЫЕ ГОТОВЫЕ К ПРИМЕНЕНИЮ ДЛЯ ВНУТРЕННИХ РАБОТ</t>
  </si>
  <si>
    <t>44564</t>
  </si>
  <si>
    <t>СТАЛЬ ПОЛОСОВАЯ 50Х4 ММ</t>
  </si>
  <si>
    <t>45031</t>
  </si>
  <si>
    <t>45404</t>
  </si>
  <si>
    <t>ПАТРОНЫ ДЛЯ СТРОИТЕЛЬНО-МОНТАЖНОГО ПИСТОЛЕТА</t>
  </si>
  <si>
    <t>45407</t>
  </si>
  <si>
    <t>ПРОКЛАДКИ РЕЗИНОВЫЕ (ПЛАСТИНА ТЕХНИЧЕСКАЯ ПРЕССОВАННАЯ)</t>
  </si>
  <si>
    <t>45527</t>
  </si>
  <si>
    <t>БИРКИ МАРКИРОВОЧНЫЕ</t>
  </si>
  <si>
    <t>45667</t>
  </si>
  <si>
    <t>ВТУЛКИ ИЗОЛИРУЮЩИЕ</t>
  </si>
  <si>
    <t>45905</t>
  </si>
  <si>
    <t>ЗАЖИМ ЛЮСТРОВЫЙ</t>
  </si>
  <si>
    <t>45945</t>
  </si>
  <si>
    <t>ЦИЛИНДРЫ И ПОЛУЦИЛИНДРЫ ИЗ МИНЕРАЛЬНОЙ ВАТЫ НА СИНТЕТИЧЕСКОМ СВЯЗУЮЩЕМ</t>
  </si>
  <si>
    <t>46163</t>
  </si>
  <si>
    <t>СКОБЫ</t>
  </si>
  <si>
    <t>46230</t>
  </si>
  <si>
    <t>ФЛАНЦЫ СТАЛЬНЫЕ ПО ПРООЕКТУ</t>
  </si>
  <si>
    <t>46353</t>
  </si>
  <si>
    <t>РЕСУРСА НЕТ В КОДИФИКАТОРЕ РЕСУРСОВ.</t>
  </si>
  <si>
    <t>51613</t>
  </si>
  <si>
    <t>ШТАПИК (РАСКЛАДКА), РАЗМЕР 19Х19 ММ</t>
  </si>
  <si>
    <t>52039</t>
  </si>
  <si>
    <t>БОЛТЫ С ГАЙКАМИ И ШАЙБАМИ ДЛЯ САНИТАРНО-ТЕХНИЧЕСКИХ РАБОТ, ДИАМЕТРОМ 12 ММ</t>
  </si>
  <si>
    <t>55432</t>
  </si>
  <si>
    <t>МЕТИЗЫ КРЕПЕЖНЫЕ</t>
  </si>
  <si>
    <t>58155</t>
  </si>
  <si>
    <t>СТАЛЬ УГЛЕРОДИСТАЯ ОБЫКНОВЕННОГО КАЧЕСТВА, МАРКА СТАЛИ ВСТ3ПС5-1, КРУГЛАЯ ДИАМЕТРОМ 10 ММ</t>
  </si>
  <si>
    <t>58465</t>
  </si>
  <si>
    <t>СКРЕПЫ ФИГУРНЫЕ СКФ-30</t>
  </si>
  <si>
    <t>100 ШТ</t>
  </si>
  <si>
    <t>58630</t>
  </si>
  <si>
    <t>ДЮБЕЛИ ПЛАСТМАССОВЫЕ С ШУРУПАМИ 12Х70 ММ</t>
  </si>
  <si>
    <t>61612</t>
  </si>
  <si>
    <t>63347</t>
  </si>
  <si>
    <t>ВЕНТИЛИ ПОЖАРНЫЕ 50-10 ДЛЯ ВОДЫ ДАВЛЕНИЕМ 1 МПА (10 КГС/СМ2), ДИАМЕТРОМ 50 ММ</t>
  </si>
  <si>
    <t>63483</t>
  </si>
  <si>
    <t>ГОЛОВКИ ДЛЯ ПОЖАРНЫХ РУКАВОВ СОЕДИНИТЕЛЬНЫЕ НАПОРНЫЕ, ДАВЛЕНИЕМ 1,2 МПА (12 КГС/СМ2) РУКАВНЫЕ, ДИАМЕТРОМ 50 ММ</t>
  </si>
  <si>
    <t>63499</t>
  </si>
  <si>
    <t>ГИЛЬЗЫ СОЕДИНИТЕЛЬНЫЕ</t>
  </si>
  <si>
    <t>63717</t>
  </si>
  <si>
    <t>РУКАВА ПОЖАРНЫЕ ЛЬНЯНЫЕ СУХОГО ПРЯДЕНИЯ НОРМАЛЬНЫЕ, ДИАМЕТРОМ 51 ММ</t>
  </si>
  <si>
    <t>63789</t>
  </si>
  <si>
    <t>СТВОЛЫ ПОЖАРНЫЕ РУЧНЫЕ МАРКИ РС, ДИАМЕТР 50 ММ</t>
  </si>
  <si>
    <t>63936</t>
  </si>
  <si>
    <t>ТРУБКИ ЗАЩИТНЫЕ ГОФРИРОВАННЫЕ</t>
  </si>
  <si>
    <t>64055</t>
  </si>
  <si>
    <t>КОЛПАЧКИ ИЗОЛИРУЮЩИЕ</t>
  </si>
  <si>
    <t>64080</t>
  </si>
  <si>
    <t>КРЮК</t>
  </si>
  <si>
    <t>64097</t>
  </si>
  <si>
    <t>ШПИЛЬКА РЕЗЬБОВАЯ М10-200</t>
  </si>
  <si>
    <t>64476</t>
  </si>
  <si>
    <t>НАКОНЕЧНИКИ</t>
  </si>
  <si>
    <t>64674</t>
  </si>
  <si>
    <t>ПАТРОНЫ ДЛЯ ПРИСТРЕЛКИ</t>
  </si>
  <si>
    <t>64806</t>
  </si>
  <si>
    <t>ПЕРЕМЫЧКИ ГИБКИЕ, ТИП ПГС-50</t>
  </si>
  <si>
    <t>64851</t>
  </si>
  <si>
    <t>ПОЛОСКА ДЛЯ КРЕПЛЕНИЯ ПРОВОДОВ</t>
  </si>
  <si>
    <t>64855</t>
  </si>
  <si>
    <t>ПРИПОИ ОЛОВЯННО-СВИНЦОВЫЕ БЕССУРЬМЯНИСТЫЕ МАРКИ ПОС40</t>
  </si>
  <si>
    <t>64931</t>
  </si>
  <si>
    <t>РОЗЕТКИ ПОТОЛОЧНЫЕ</t>
  </si>
  <si>
    <t>65155</t>
  </si>
  <si>
    <t>СЖИМЫ ОТВЕТВИТЕЛЬНЫЕ</t>
  </si>
  <si>
    <t>65157</t>
  </si>
  <si>
    <t>СЖИМ СОЕДИНИТЕЛЬНЫЙ</t>
  </si>
  <si>
    <t>65312</t>
  </si>
  <si>
    <t>ТРУБКА ПОЛИХЛОРВИНИЛОВАЯ</t>
  </si>
  <si>
    <t>65317</t>
  </si>
  <si>
    <t>ТРУБЫ ПОЛИВИНИЛХЛОРИДНЫЕ ХВТ</t>
  </si>
  <si>
    <t>65748</t>
  </si>
  <si>
    <t>ШАЙБЫ ДИАМЕТРОМ 8-12 ММ</t>
  </si>
  <si>
    <t>94284</t>
  </si>
  <si>
    <t>СПЛАВЫ АЛЮМИНИЕВЫЕ ЛИТЕЙНЫЕ В ЧУШКАХ, МАРКИ: АК5М2</t>
  </si>
  <si>
    <t>96946</t>
  </si>
  <si>
    <t>ПРОКЛАДКИ ИЗ ПАРОНИТА МАРКИ ПМБ, ТОЛЩИНОЙ 1 ММ, ДИАМЕТРОМ, ММ: 50</t>
  </si>
  <si>
    <t>96947</t>
  </si>
  <si>
    <t>ПРОКЛАДКИ ИЗ ПАРОНИТА МАРКИ ПМБ, ТОЛЩИНОЙ 1 ММ, ДИАМЕТРОМ, ММ: 100</t>
  </si>
  <si>
    <t>96991</t>
  </si>
  <si>
    <t>КИСЛОТА СЕРНАЯ: АККУМУЛЯТОРНАЯ, СОРТ ВЫСШИЙ</t>
  </si>
  <si>
    <t>97117</t>
  </si>
  <si>
    <t>СТЕКЛОЛЕНТА ЛИПКАЯ ИЗОЛЯЦИОННАЯ НА ПОЛИКАСИНОВОМ КОМПАУНДЕ МАРКИ ЛСЭПЛ, ШИРИНОЙ 20-30 ММ, ТОЛЩИНОЙ ОТ 0,14 ДО 0,19 ММ ВКЛЮЧИТЕЛЬНО</t>
  </si>
  <si>
    <t>930907</t>
  </si>
  <si>
    <t>ТРУБЫ ПОЛИПРОПИЛЕНОВЫЕ PN20 D32 (СТЕНКА 5,4)</t>
  </si>
  <si>
    <t>933456</t>
  </si>
  <si>
    <t>ГОФРО-ТРУБКИ ПЭ, ППР Д 16 ММ ДЛЯ ПРОКЛАДКИ КАБЕЛЯ (С ЗОНДОМ)</t>
  </si>
  <si>
    <t>935382</t>
  </si>
  <si>
    <t>ТРУБЫ СТАЛЬНЫЕ ЭЛЕКТРОСВАРНЫЕ ДИАМЕТРОМ 57 ММ ТОЛЩИНА СТЕНКИ 3,5 ММ</t>
  </si>
  <si>
    <t>937143</t>
  </si>
  <si>
    <t>ТРУБЫ ПОЛИПРОПИЛЕНОВЫЕ ДЛЯ ХВС Д.32 ММ PN 10</t>
  </si>
  <si>
    <t>937149</t>
  </si>
  <si>
    <t>ТРУБЫ ПОЛИПРОПИЛЕНОВЫЕ ДЛЯ ХВС Д.50 ММ PN 10</t>
  </si>
  <si>
    <t>АВТОМАТ ВЫКЛЮЧАТЕЛЬ ВА47-29-3С-40А</t>
  </si>
  <si>
    <t>ФОЛЬГОИЗОЛ /2 СЛОЯ/</t>
  </si>
  <si>
    <t>ПОЛИЭТИЛЕН. ТРУБА ДИАМЕТРОМ 63ММ</t>
  </si>
  <si>
    <t>БЛОК ПИТАНИЯ 12В/20А</t>
  </si>
  <si>
    <t>КОМПЬЮТЕРНАЯ МЫШЬ A4 TECH</t>
  </si>
  <si>
    <t>ИСТОЧНИК БЕЗПЕРЕБОЙНОГО ПИТАНИЯ UPS AVT-1000</t>
  </si>
  <si>
    <t>РАСПРЕДЕЛИТЕЛЬНАЯ КОРОБКА 85Х85</t>
  </si>
  <si>
    <t>КОРОБ ПЛАСТМАССОВЫЙ (40Х40ММ) L=2М</t>
  </si>
  <si>
    <t>КОРОБКА ОТВЕТВИТЕЛЬНАЯ УК-2Р</t>
  </si>
  <si>
    <t>КНОПКА ТРЕВОЖНАЯ ИО 101-1(А) КНС-1</t>
  </si>
  <si>
    <t>СИГНАЛЬНОЕ УСТРОЙСТВО СУЗ</t>
  </si>
  <si>
    <t>ДАТЧИК ДВИЖЕНИЯ RK-110-DT-ROISCOK</t>
  </si>
  <si>
    <t>ДАТЧИК АКУСТИЧЕСКИЙ DG457 - GLASSBREAK</t>
  </si>
  <si>
    <t>ОХРАННЫЙ МАГНИТОКОНТАКТНЫЙ НА ЛЮБОЙ КОНСТРУКЦИИ ИО102-32 -(ПОЛЮС-2)</t>
  </si>
  <si>
    <t>БОКС ДЛЯ АККУМУЛЯТОРА БА-1</t>
  </si>
  <si>
    <t>БЛОК ПИТАНИЯ УБП-12/3</t>
  </si>
  <si>
    <t>АККУМУЛЯТОР БАТАРЕЯ 12В, 7AH</t>
  </si>
  <si>
    <t>КОРОБКИ ОТВЕТВИТЕЛЬНЫЕ УК-П</t>
  </si>
  <si>
    <t>КАБЕЛЬ МИКРОФОННЫЙ КММ-2</t>
  </si>
  <si>
    <t>МИКРОФОН ДИНАМИЧЕСКИЙ МС-200</t>
  </si>
  <si>
    <t>ДИНАМИКА 6W</t>
  </si>
  <si>
    <t>ТАБЛО ВЫХОД 220V</t>
  </si>
  <si>
    <t>ИСТОЧНИК БЕЗПЕРЕБОЙНОГО ПИТАНИЯ UPS 1000VA</t>
  </si>
  <si>
    <t>СИГНАЛЬНОЕ УСТРОЙСТВО СУЗ СУЗ-УС-12V-220V</t>
  </si>
  <si>
    <t>ИЗВЕЩАТЕЛЬ ПОЖАРНЫЙ РУЧНОЙ ИПР 513-10</t>
  </si>
  <si>
    <t>ИЗВЕЩАТЕЛЬ ДЫМОВОЙ РУБЕЖ ИР-212-141</t>
  </si>
  <si>
    <t>ФАСАДНЫЙ СВЕТИЛЬНИК BC-4016S</t>
  </si>
  <si>
    <t>ЛИНЕЙНЫЙ СВЕТОДИОТНЫЙ СВЕТИЛЬНИК 2100Х60Х60ММ</t>
  </si>
  <si>
    <t>СВЕТИЛЬНИК НАРУЖНЫЙ КВАДРАТНЫЙ LED LDLR-20-60Х60-60-4000WHITE</t>
  </si>
  <si>
    <t>СВЕТИЛЬНИК НАРУЖНЫЙ КРУГЛЫЙ PRIME LED 15W IP54</t>
  </si>
  <si>
    <t>РОЗЕТКА С ЗАЗЕМЛЯЮЩИМ КОНТАКТОМ</t>
  </si>
  <si>
    <t>ВЫКЛЮЧАТЕЛЬ ОДНОКЛАВИШНЫЙ</t>
  </si>
  <si>
    <t>АВТОМАТ ВЫКЛЮЧАТЬЛЬ ВА47-29-3С-6А</t>
  </si>
  <si>
    <t>АДАПТОР ДИАМЕТРОМ 50ММ ПЕРЕХОД ОТ СТ. В ПП ТРУБ</t>
  </si>
  <si>
    <t>ПОЛИЭТИЛЕН ТРУБА ДИАМЕТРОМ 50ММ</t>
  </si>
  <si>
    <t>КРЕПЛЕНИЕ ДЛЯ ТРУБ</t>
  </si>
  <si>
    <t>ШКАФ ДЛЯ РАЗМЕЩЕНИЯ ПОЖАРНОГО КРАНА ПШ-5</t>
  </si>
  <si>
    <t>ВЕНТИЛЬ СТАЛЬНОЙ ДИАМЕТРОМ 50ММ</t>
  </si>
  <si>
    <t>АДАПТОР ПОЛИПРОПИЛЕННОВЫЙ ДИАМЕТРОМ 32ММ</t>
  </si>
  <si>
    <t>ОТВОД СТАЛЬНОЙ ПРИВАРНОЙ ДИАМЕТРОМ 50ММ</t>
  </si>
  <si>
    <t>ГИЛЬЗА ИЗ СТАЛЬНЫЙ ТРУБ ДИАМЕТРОМ 50ММ</t>
  </si>
  <si>
    <t>ОПОРЫ ДЛЯ КРЕПЛЕНИЯ ПОЛИПРОПИЛЕН. ТРУБ ДИАМЕТРОМ 32ММ /КЛИПСА/</t>
  </si>
  <si>
    <t>МУФТА ПОЛИПРОПИЛЕН. ДИАМЕТРОМ 50ММ</t>
  </si>
  <si>
    <t>МУФТА ПОЛИПРОПИЛЕН. ДИАМЕТРОМ 32ММ</t>
  </si>
  <si>
    <t>ТРОЙНИК ПРЯМОЙ ПОЛИПРОПИЛЕН. ДИАМЕТРОМ 32ММ</t>
  </si>
  <si>
    <t>ПЕРЕХОДНИК ПОЛИПРОПИЛЕН. ДИАМЕТРОМ 50Х32ММ</t>
  </si>
  <si>
    <t>КОЛЕНО ОТВОД ПОЛИПРОПИЛЕН. ДИАМЕТРОМ 32ММ</t>
  </si>
  <si>
    <t>ВЕНТИЛЬ ПОЛИПРОПИЛЕН. ДИАМЕТРОМ 32ММ</t>
  </si>
  <si>
    <t>АДАПТОР С НАРУЖНОЙ РЕЗЬБОЙ ДИАМЕТРОМ 16ММ</t>
  </si>
  <si>
    <t>НАСТЕННАЯ ВЕНТИЛЯЦИОННАЯ РЕШЕТКА</t>
  </si>
  <si>
    <t>ВЕНТИЛЯЦИОННАЯ РЕШЕТКА ДИАМЕТРОМ 150ММ</t>
  </si>
  <si>
    <t>АНКЕР 12 ММ</t>
  </si>
  <si>
    <t>ПОЛОСА МЕТАЛЛИЧЕСКАЯ НЕРЖАВЕЙКА 3Х40ММ 1М-0,942КГ</t>
  </si>
  <si>
    <t>СТАЛЬНОЙ ЛИСТ ТОЛЩ 0,7 ММ ДИАМЕТРОМ 100ММ</t>
  </si>
  <si>
    <t>СТАЛЬНОЙ ЛИСТ ТОЛЩ 0,7 ММ ДИАМЕТРОМ 160ММ</t>
  </si>
  <si>
    <t>СТАЛЬНОЙ ЛИСТ ТОЛЩ 0,7 ММ ДИАМЕТРОМ 250ММ</t>
  </si>
  <si>
    <t>КРЕПЛЕНИЕ ОДИНАРНОЕ ДЛЯ ТРУБ ПОЛИПРОПИЛЕН. ДИАМЕТРОМ 32ММ</t>
  </si>
  <si>
    <t>ОТВОД ПОЛИПРОПИЛЕН. ДИАМЕТРОМ 32ММ</t>
  </si>
  <si>
    <t>АДАПТОР С НАРУЖНОЙ РЕЗЬБОЙ ДИАМЕТРОМ 32ММ</t>
  </si>
  <si>
    <t>РАСПРЕДЕЛИТЕЛЬНЫЙ КОЛЛЕКТОР</t>
  </si>
  <si>
    <t>ВЕНТИЛЬ ПОЛИПРОПИЛЕН. ДИАМЕТРОМ 16ММ</t>
  </si>
  <si>
    <t>ПОЛИМЕРНАЯ ТРУБА С БАРЬЕРОМ КРАСНАЯ "PE-XA/EVOH" ДН=16Х2,0ММ</t>
  </si>
  <si>
    <t>КОНСТРУКЦИИ ЗАВОДСКОГО ИЗГОТОВЛЕНИЯ</t>
  </si>
  <si>
    <t>КАБЕЛЬ UTP 4Х2Х0,52 4КСВПВ-5Е</t>
  </si>
  <si>
    <t>КАБЕЛЬ ВВГ 3Х25+1Х16</t>
  </si>
  <si>
    <t>КАБЕЛЬ ВВГ 3Х2,5</t>
  </si>
  <si>
    <t>ПРОВОД ПУНП 2Х2,5ММ</t>
  </si>
  <si>
    <t>ПРОВОД ТРП 1Х2Х0,5ММ</t>
  </si>
  <si>
    <t>ПРОВОД КПСНГ(А)-FRLS 1Х2Х0,75ММ</t>
  </si>
  <si>
    <t>КАБЕЛЬ ВВГ 3Х16+1Х10</t>
  </si>
  <si>
    <t>ПРОВОД ПУНП 3Х2,5ММ</t>
  </si>
  <si>
    <t>ИТОГО КОНСТРУКЦИИ ЗАВОДСКОГО ИЗГОТОВЛЕНИЯ:</t>
  </si>
  <si>
    <t>ОБОРУДОВАНИЕ</t>
  </si>
  <si>
    <t>IP ВИДЕОКАМЕРА 4МП 30-М НАСТЕННАЯ НАРУЖНАЯ DS-2CD2043G0-1</t>
  </si>
  <si>
    <t>ДВУХКОНТУРНЫЙ КОТЕЛ СТЕНОВОЙ "AKFA 30 ALFA"</t>
  </si>
  <si>
    <t>НАСОС С АВТОМАТОМ "EVA-5AM-3"</t>
  </si>
  <si>
    <t>ОГНЕТУШИТЕЛЬ</t>
  </si>
  <si>
    <t>БЕСПРОВОДНОЙ ПУЛЬТ ДИСТАЦИОННОГО УПРАВЛЕНИЯ С ПЕРЕКЛЮЧАТЕЛЕМ ПЕРЕДАТЧИК С ПРИЕМНИКОМ "AC 220V 433 МГЦ"</t>
  </si>
  <si>
    <t>ШКАФ РАСПРЕДЕЛИТЕЛЬНЫЙ ШР11-73703</t>
  </si>
  <si>
    <t>IP ВИДЕОКАМЕРА 6МП ДО 10-М ПОТОЛОЧНАЯ ВНУТРЕННАЯ DS-2CD2463G0-1</t>
  </si>
  <si>
    <t>IP ВИДЕОКАМЕРА 4МП ДО 30-М ПОТОЛОЧНАЯ ВНУТРЕННАЯ DS-2C2H43G0-IZS</t>
  </si>
  <si>
    <t>ВИДЕОРЕГИСТРАТОР DS-8664NI-18</t>
  </si>
  <si>
    <t>ЖЕСТКИЕ ДИСКИ (NDD) 8ТБ</t>
  </si>
  <si>
    <t>МОНИТОР 32</t>
  </si>
  <si>
    <t>КОММУТАТОР 32 КАНАЛОВ</t>
  </si>
  <si>
    <t>ПРИБОР ПОЖАРНОЙ СИГНАЛИЗАЦИИ ГРАНД МАГИСТР-8</t>
  </si>
  <si>
    <t>УСИЛИТЕЛЬ СУММАРНОЙ МОЩНОСТИ АР-300</t>
  </si>
  <si>
    <t>ПРИБОР ПОЖАРНОЙ СИГНАЛИЗАЦИИ ГРАНД МАГИСТР-4</t>
  </si>
  <si>
    <t>ЯЩИК ПОНИЖАЮЩЕГО ТРАНСФОРМАТОРА НА 0,25 КВТ ЯТП-0,25КВТ</t>
  </si>
  <si>
    <t>СЧЕТЧИК УЧЕТА ЭЛ. DTS-541 C АИСКУЭ</t>
  </si>
  <si>
    <t>ШИТ УТОПЛЕН. ОСВЕЩЕНИЯ НА 12 ГРУПП</t>
  </si>
  <si>
    <t>КАНАЛЬНЫЙ КОНДИЦИОНЕР "MEDIA MTB-48HWN1-R"</t>
  </si>
  <si>
    <t>КАНАЛЬНЫЙ КОНДИЦИОНЕР "TCL 18"</t>
  </si>
  <si>
    <t>ЦИРКУЛЬЯЦИОННЫЙ НАСОС "UPA 15-120"</t>
  </si>
  <si>
    <t>ИТОГО ОБОРУДОВАНИЕ:</t>
  </si>
  <si>
    <t>РАЗДЕЛ 1.ОТОПЛЕНИЕ</t>
  </si>
  <si>
    <t>ТЕПЛЫЙ ПОЛ</t>
  </si>
  <si>
    <t>Е1603-001-05</t>
  </si>
  <si>
    <t>ПРОКЛАДКА ТРУБОПРОВОДОВ ОТОПЛЕНИЯ ПРИ КОЛЛЕКТОРНОЙ СИСТЕМЕ ИЗ МНОГОСЛОЙНЫХ МЕТАЛЛ- ПОЛИМЕРНЫХ ТРУБ ДИАМЕТРОМ 16 ММ</t>
  </si>
  <si>
    <t>3.3</t>
  </si>
  <si>
    <t>3.4</t>
  </si>
  <si>
    <t>3.5</t>
  </si>
  <si>
    <t>3.6</t>
  </si>
  <si>
    <t>3.7</t>
  </si>
  <si>
    <t>Ц1105-001-02</t>
  </si>
  <si>
    <t>МЕХАНИЗМ ИСПОЛНИТЕЛЬНЫЙ, МАССА, КГ, ДО 50 РАСПРЕДЕЛИТЕЛЬНЫЙ КОЛЛЕКТОР</t>
  </si>
  <si>
    <t>7.5</t>
  </si>
  <si>
    <t>Е1604-002-03</t>
  </si>
  <si>
    <t>ПРОКЛАДКА ТРУБОПРОВОДОВ ВОДОСНАБЖЕНИЯ ИЗ НАПОРНЫХ ПОЛИЭТИЛЕНОВЫХ ТРУБ НИЗКОГО ДАВЛЕНИЯ СРЕДНЕГО ТИПА НАРУЖНЫМ ДИАМЕТРОМ 32 ММ</t>
  </si>
  <si>
    <t>9.8</t>
  </si>
  <si>
    <t>9.9</t>
  </si>
  <si>
    <t>9.10</t>
  </si>
  <si>
    <t>9.11</t>
  </si>
  <si>
    <t>9.12</t>
  </si>
  <si>
    <t>Е1801-002-06</t>
  </si>
  <si>
    <t>УСТАНОВКА КОТЛОВ СТАЛЬНЫХ ЖАРОТРУБНЫХ ПАРОВОДНЫХ НА ЖИДКОМ ТОПЛИВЕ ИЛИ ГАЗЕ ТЕПЛОПРОИЗВОДИТЕЛЬНОСТЬЮ, МВТ [ГКАЛ/Ч], ДО 0.21 [0.18]</t>
  </si>
  <si>
    <t>КОТЕЛ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</si>
  <si>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</si>
  <si>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</si>
  <si>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</si>
  <si>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</si>
  <si>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</si>
  <si>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</si>
  <si>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</si>
  <si>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</si>
  <si>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</si>
  <si>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</si>
  <si>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</si>
  <si>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</si>
  <si>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</si>
  <si>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</si>
  <si>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Е1805-001-01</t>
  </si>
  <si>
    <t>УСТАНОВКА НАСОСОВ ЦЕНТРОБЕЖНЫХ С ЭЛЕКТРОДВИГАТЕЛЕМ МАССОЙ АГРЕГАТА, ДО 0.1 Т</t>
  </si>
  <si>
    <t>НАСОС</t>
  </si>
  <si>
    <t>РАЗДЕЛ 2.ВЕНТИЛЯЦИЯ</t>
  </si>
  <si>
    <t>Е2001-001-07</t>
  </si>
  <si>
    <t>ПРОКЛАДКА ВОЗДУХОВОДОВ ИЗ ЛИСТОВОЙ, ОЦИНКОВАННОЙ СТАЛИ И АЛЮМИНИЯ КЛАССА Н [НОРМАЛЬНЫЕ] ТОЛЩИНОЙ 0,7 ММ, ДИАМЕТРОМ ОТ 500 ДО 560 ММ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</si>
  <si>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</si>
  <si>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</si>
  <si>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</si>
  <si>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</si>
  <si>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</si>
  <si>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</si>
  <si>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</si>
  <si>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</si>
  <si>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</si>
  <si>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</si>
  <si>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</si>
  <si>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Е2006-019-13 ДОП. 11 ГОСАРХИТЕКТСТРОЙ РУЗ ПР. № 429 ОТ 15.12.17 Г.</t>
  </si>
  <si>
    <t>УСТАНОВКА ВНУТРЕННЕГО БЛОКА КАНАЛЬНОГО ТИПА МОЩНОСТЬЮ СВЫШЕ 8 КВТ</t>
  </si>
  <si>
    <t>1 БЛОК</t>
  </si>
  <si>
    <t>Е2002-002-01 ДОП. 3</t>
  </si>
  <si>
    <t>УСТАНОВКА РЕШЕТОК ЖАЛЮЗИЙНЫХ ПЛОЩАДЬЮ В СВЕТУ ДО 0,5 М2</t>
  </si>
  <si>
    <t>РЕШЕТКА</t>
  </si>
  <si>
    <t>РАЗДЕЛ 3.ВОДОПРОВОД ХОЛОДНОЙ ВОДЫ</t>
  </si>
  <si>
    <t>Е1604-005-03 ДОП. 12 МИНСТРОЙ РУЗ N 519 ОТ 18.11.2019 Г.</t>
  </si>
  <si>
    <t>ПРОКЛАДКА ВНУТРЕННИХ ТРУБОПРОВОДОВ ВОДОСНАБЖЕНИЯ ИЗ НАПОРНЫХ ПОЛИПРОПИЛЕНОВЫХ ИЛИ ПОЛИЭТИЛЕНОВЫХ ТРУБ НА СВАРКЕ НАРУЖНЫМ ДИАМЕТРОМ ДО: 32 ММ</t>
  </si>
  <si>
    <t>100 М ТРУБОПРОВОДА</t>
  </si>
  <si>
    <t>31.1</t>
  </si>
  <si>
    <t>31.2</t>
  </si>
  <si>
    <t>31.3</t>
  </si>
  <si>
    <t>31.4</t>
  </si>
  <si>
    <t>31.5</t>
  </si>
  <si>
    <t>31.6</t>
  </si>
  <si>
    <t>31.7</t>
  </si>
  <si>
    <t>31.8</t>
  </si>
  <si>
    <t>Е1604-005-05 ДОП. 12 МИНСТРОЙ РУЗ N 519 ОТ 18.11.2019 Г.</t>
  </si>
  <si>
    <t>ПРОКЛАДКА ВНУТРЕННИХ ТРУБОПРОВОДОВ ВОДОСНАБЖЕНИЯ ИЗ НАПОРНЫХ ПОЛИПРОПИЛЕНОВЫХ ИЛИ ПОЛИЭТИЛЕНОВЫХ ТРУБ НА СВАРКЕ НАРУЖНЫМ ДИАМЕТРОМ ДО: 50 ММ</t>
  </si>
  <si>
    <t>32.1</t>
  </si>
  <si>
    <t>32.2</t>
  </si>
  <si>
    <t>32.3</t>
  </si>
  <si>
    <t>32.4</t>
  </si>
  <si>
    <t>32.5</t>
  </si>
  <si>
    <t>32.6</t>
  </si>
  <si>
    <t>32.7</t>
  </si>
  <si>
    <t>32.8</t>
  </si>
  <si>
    <t>Е4603-009-02</t>
  </si>
  <si>
    <t>ПРОБИВКА В КИРПИЧНЫХ СТЕНАХ ГНЕЗД РАЗМЕРОМ ДО 260Х260 ММ</t>
  </si>
  <si>
    <t>Е69-004-01</t>
  </si>
  <si>
    <t>ЗАДЕЛКА ОТВЕРСТИЙ В МЕСТАХ ПРОХОДА ТРУБОПРОВОДОВ В: СТЕНАХ И ПЕРЕГОРОДКАХ ОШТУКАТУРЕННЫХ</t>
  </si>
  <si>
    <t>42.1</t>
  </si>
  <si>
    <t>42.2</t>
  </si>
  <si>
    <t>42.3</t>
  </si>
  <si>
    <t>42.4</t>
  </si>
  <si>
    <t>42.5</t>
  </si>
  <si>
    <t>44.1</t>
  </si>
  <si>
    <t>44.2</t>
  </si>
  <si>
    <t>44.3</t>
  </si>
  <si>
    <t>44.4</t>
  </si>
  <si>
    <t>44.5</t>
  </si>
  <si>
    <t>44.6</t>
  </si>
  <si>
    <t>44.7</t>
  </si>
  <si>
    <t>44.8</t>
  </si>
  <si>
    <t>44.9</t>
  </si>
  <si>
    <t>44.10</t>
  </si>
  <si>
    <t>44.11</t>
  </si>
  <si>
    <t>ТЕПЛОИЗОЛЯЦИЯ ТРУБ</t>
  </si>
  <si>
    <t>Е2601-003-01</t>
  </si>
  <si>
    <t>ИЗОЛЯЦИЯ ТРУБОПРОВОДОВ ЦИЛИНДРАМИ И ПОЛУЦИЛИНДРАМИ ИЗ МИНЕРАЛЬНОЙ ВАТЫ НА СИНТЕТИЧЕСКОМ СВЯЗУЮЩЕМ</t>
  </si>
  <si>
    <t>1 М3</t>
  </si>
  <si>
    <t>46.1</t>
  </si>
  <si>
    <t>46.2</t>
  </si>
  <si>
    <t>46.3</t>
  </si>
  <si>
    <t>46.4</t>
  </si>
  <si>
    <t>46.5</t>
  </si>
  <si>
    <t>46.6</t>
  </si>
  <si>
    <t>46.7</t>
  </si>
  <si>
    <t>46.8</t>
  </si>
  <si>
    <t>46.9</t>
  </si>
  <si>
    <t>46.10</t>
  </si>
  <si>
    <t>47.1</t>
  </si>
  <si>
    <t>РАЗДЕЛ 4.ВОДОПРОВОД В2 (ПРОТИВОПОЖАРНЫЙ)</t>
  </si>
  <si>
    <t>Е1602-003-06</t>
  </si>
  <si>
    <t>ПРОКЛАДКА ТРУБОПРОВОДОВ ГАЗОСНАБЖЕНИЯ ИЗ СТАЛЬНЫХ ВОДОГАЗОПРОВОДНЫХ НЕОЦИНКОВАННЫХ ТРУБ ДИАМЕТРОМ 50 ММ</t>
  </si>
  <si>
    <t>49.13</t>
  </si>
  <si>
    <t>49.14</t>
  </si>
  <si>
    <t>Е1504-030-03</t>
  </si>
  <si>
    <t>МАСЛЯНАЯ ОКРАСКА МЕТАЛЛИЧЕСКИХ ПОВЕРХНОСТЕЙ СТАЛЬНЫХ БАЛОК, ТРУБ ДИАМЕТРОМ БОЛЕЕ 50 ММ И Т.П., КОЛИЧЕСТВО ОКРАСОК 2</t>
  </si>
  <si>
    <t>55.1</t>
  </si>
  <si>
    <t>55.2</t>
  </si>
  <si>
    <t>55.3</t>
  </si>
  <si>
    <t>55.4</t>
  </si>
  <si>
    <t>55.5</t>
  </si>
  <si>
    <t>55.6</t>
  </si>
  <si>
    <t>56.1</t>
  </si>
  <si>
    <t>56.2</t>
  </si>
  <si>
    <t>56.3</t>
  </si>
  <si>
    <t>56.4</t>
  </si>
  <si>
    <t>57.1</t>
  </si>
  <si>
    <t>57.2</t>
  </si>
  <si>
    <t>57.3</t>
  </si>
  <si>
    <t>57.4</t>
  </si>
  <si>
    <t>57.5</t>
  </si>
  <si>
    <t>Е1607-001-01</t>
  </si>
  <si>
    <t>УСТАНОВКА КРАНОВ ПОЖАРНЫХ ДИАМЕТРОМ 50 ММ</t>
  </si>
  <si>
    <t>КРАН</t>
  </si>
  <si>
    <t>58.11</t>
  </si>
  <si>
    <t>58.12</t>
  </si>
  <si>
    <t>58.13</t>
  </si>
  <si>
    <t>Е1001-059-01</t>
  </si>
  <si>
    <t>УСТАНОВКА СТОЛОВ, ШКАФОВ ПОД МОЙКИ, ХОЛОДИЛЬНЫХ ШКАФОВ И ДР.</t>
  </si>
  <si>
    <t>59.1</t>
  </si>
  <si>
    <t>59.2</t>
  </si>
  <si>
    <t>59.3</t>
  </si>
  <si>
    <t>59.4</t>
  </si>
  <si>
    <t>59.5</t>
  </si>
  <si>
    <t>59.6</t>
  </si>
  <si>
    <t>59.7</t>
  </si>
  <si>
    <t>64.1</t>
  </si>
  <si>
    <t>64.2</t>
  </si>
  <si>
    <t>64.3</t>
  </si>
  <si>
    <t>64.4</t>
  </si>
  <si>
    <t>64.5</t>
  </si>
  <si>
    <t>64.6</t>
  </si>
  <si>
    <t>64.7</t>
  </si>
  <si>
    <t>64.8</t>
  </si>
  <si>
    <t>64.9</t>
  </si>
  <si>
    <t>64.10</t>
  </si>
  <si>
    <t>65.1</t>
  </si>
  <si>
    <t>66.1</t>
  </si>
  <si>
    <t>РАЗДЕЛ 5.-ЭЛЕКТРООСВЕЩЕНИЕ</t>
  </si>
  <si>
    <t>Ц0803-599-01</t>
  </si>
  <si>
    <t>ЩИТКИ, УСТАНАВЛИВАЕМЫЕ В НИШЕ РАСПОРНЫМИ ДЮБЕЛЯМИ, МАССА ЩИТКА, КГ, ДО 6</t>
  </si>
  <si>
    <t>67.1</t>
  </si>
  <si>
    <t>67.2</t>
  </si>
  <si>
    <t>67.3</t>
  </si>
  <si>
    <t>67.4</t>
  </si>
  <si>
    <t>67.5</t>
  </si>
  <si>
    <t>67.6</t>
  </si>
  <si>
    <t>67.7</t>
  </si>
  <si>
    <t>67.8</t>
  </si>
  <si>
    <t>67.9</t>
  </si>
  <si>
    <t>67.10</t>
  </si>
  <si>
    <t>67.11</t>
  </si>
  <si>
    <t>67.12</t>
  </si>
  <si>
    <t>Ц0802-472-02 ДОП. 8</t>
  </si>
  <si>
    <t>ЗАЗЕМЛЯЮЩИЕ ПРОВОДНИКИ. ЗАЗЕМЛИТЕЛЬ ГОРИЗОНТАЛЬНЫЙ ИЗ СТАЛИ ПОЛОСОВОЙ СЕЧЕНИЕМ 160 ММ2</t>
  </si>
  <si>
    <t>70.1</t>
  </si>
  <si>
    <t>70.2</t>
  </si>
  <si>
    <t>70.3</t>
  </si>
  <si>
    <t>70.4</t>
  </si>
  <si>
    <t>70.5</t>
  </si>
  <si>
    <t>70.6</t>
  </si>
  <si>
    <t>70.7</t>
  </si>
  <si>
    <t>70.8</t>
  </si>
  <si>
    <t>Ц0802-471-03 ДОП. 8</t>
  </si>
  <si>
    <t>ЗАЗЕМЛИТЕЛЬ ВЕРТИКАЛЬНЫЙ ИЗ КРУГЛОЙ СТАЛИ, ДИАМЕТР, ММ 10</t>
  </si>
  <si>
    <t>71.1</t>
  </si>
  <si>
    <t>71.2</t>
  </si>
  <si>
    <t>71.3</t>
  </si>
  <si>
    <t>71.4</t>
  </si>
  <si>
    <t>71.5</t>
  </si>
  <si>
    <t>71.6</t>
  </si>
  <si>
    <t>71.7</t>
  </si>
  <si>
    <t>71.8</t>
  </si>
  <si>
    <t>Ц0803-600-01</t>
  </si>
  <si>
    <t>СЧЕТЧИКИ, УСТАНАВЛИВАЕМЫЕ НА ГОТОВОМ ОСНОВАНИИ ОДНОФАЗНЫЕ</t>
  </si>
  <si>
    <t>Ц0802-403-02</t>
  </si>
  <si>
    <t>ПРОВОД В ЗАЩИТНОЙ ОБОЛОЧКЕ ИЛИ КАБЕЛЬ ДВУХ-ТРЕХЖИЛЬНЫЕ В ГОТОВЫХ КАНАЛАХ СТЕН И ПЕРЕКРЫТИЙ</t>
  </si>
  <si>
    <t>74.1</t>
  </si>
  <si>
    <t>74.2</t>
  </si>
  <si>
    <t>74.3</t>
  </si>
  <si>
    <t>74.4</t>
  </si>
  <si>
    <t>74.5</t>
  </si>
  <si>
    <t>74.6</t>
  </si>
  <si>
    <t>74.7</t>
  </si>
  <si>
    <t>74.8</t>
  </si>
  <si>
    <t>74.9</t>
  </si>
  <si>
    <t>74.10</t>
  </si>
  <si>
    <t>74.11</t>
  </si>
  <si>
    <t>ОСВЕТИТЕЛЬНО-РОЗЕТОЧЕАЯ СЕТЬ</t>
  </si>
  <si>
    <t>Ц0802-403-03</t>
  </si>
  <si>
    <t>ПРОВОД В ЗАЩИТНОЙ ОБОЛОЧКЕ ИЛИ КАБЕЛЬ ДВУХ-ТРЕХЖИЛЬНЫЕ ПОД ШТУКАТУРКУ ПО СТЕНАМ ИЛИ В БОРОЗДАХ</t>
  </si>
  <si>
    <t>81.1</t>
  </si>
  <si>
    <t>81.2</t>
  </si>
  <si>
    <t>81.3</t>
  </si>
  <si>
    <t>81.4</t>
  </si>
  <si>
    <t>81.5</t>
  </si>
  <si>
    <t>81.6</t>
  </si>
  <si>
    <t>81.7</t>
  </si>
  <si>
    <t>81.8</t>
  </si>
  <si>
    <t>81.9</t>
  </si>
  <si>
    <t>81.10</t>
  </si>
  <si>
    <t>81.11</t>
  </si>
  <si>
    <t>81.12</t>
  </si>
  <si>
    <t>81.13</t>
  </si>
  <si>
    <t>81.14</t>
  </si>
  <si>
    <t>81.15</t>
  </si>
  <si>
    <t>81.16</t>
  </si>
  <si>
    <t>Ц0803-591-02</t>
  </si>
  <si>
    <t>ВЫКЛЮЧАТЕЛИ, ПЕРЕКЛЮЧАТЕЛИ И ШТЕПСЕЛЬНЫЕ РОЗЕТКИ. ВЫКЛЮЧАТЕЛЬ ОДНОКЛАВИШНЫЙ УТОПЛЕННОГО ТИПА ПРИ СКРЫТОЙ ПРОВОДКЕ</t>
  </si>
  <si>
    <t>Ц0803-591-11</t>
  </si>
  <si>
    <t>ВЫКЛЮЧАТЕЛИ, ПЕРЕКЛЮЧАТЕЛИ И ШТЕПСЕЛЬНЫЕ РОЗЕТКИ. РОЗЕТКА ШТЕПСЕЛЬНАЯ ТРЕХПОЛЮСНАЯ</t>
  </si>
  <si>
    <t>85.1</t>
  </si>
  <si>
    <t>85.2</t>
  </si>
  <si>
    <t>85.3</t>
  </si>
  <si>
    <t>85.4</t>
  </si>
  <si>
    <t>85.5</t>
  </si>
  <si>
    <t>85.6</t>
  </si>
  <si>
    <t>Ц0803-593-01</t>
  </si>
  <si>
    <t>СВЕТИЛЬНИК С ПОДВЕСКОЙ НА КРЮК ДЛЯ ПОМЕЩЕНИЙ С НОРМАЛЬНЫМИ УСЛОВИЯМИ СРЕДЫ</t>
  </si>
  <si>
    <t>РАЗДЕЛ 6.ПОЖАРНАЯ СИГНАЛИЗАЦИЯ</t>
  </si>
  <si>
    <t>Ц1001-053-01</t>
  </si>
  <si>
    <t>ПРОКЛАДКА КАБЕЛЕЙ И ПРОВОДОВ ПИТАНИЯ НА ПРОВОДОДЕРЖАТЕЛЯХ. КАБЕЛЬ ИЛИ ПРОВОД ПИТАНИЯ СЕЧЕНИЕМ, ММ2 6</t>
  </si>
  <si>
    <t>Ц0803-603-01</t>
  </si>
  <si>
    <t>ЯЩИК</t>
  </si>
  <si>
    <t>94.1</t>
  </si>
  <si>
    <t>94.2</t>
  </si>
  <si>
    <t>94.3</t>
  </si>
  <si>
    <t>94.4</t>
  </si>
  <si>
    <t>94.5</t>
  </si>
  <si>
    <t>94.6</t>
  </si>
  <si>
    <t>ЗАЗЕМЛЯЮЩИЕ ПРОВОДНИКИ. ЗАЗЕМЛИТЕЛЬ ГОРИЗОНТАЛЬНЫЙ ИЗ СТАЛИ ПОЛОСОВОЙ</t>
  </si>
  <si>
    <t>96.1</t>
  </si>
  <si>
    <t>96.2</t>
  </si>
  <si>
    <t>96.3</t>
  </si>
  <si>
    <t>96.4</t>
  </si>
  <si>
    <t>96.5</t>
  </si>
  <si>
    <t>96.6</t>
  </si>
  <si>
    <t>96.7</t>
  </si>
  <si>
    <t>96.8</t>
  </si>
  <si>
    <t>Ц1008-001-01 ДОП. 4</t>
  </si>
  <si>
    <t>ПРИБОРЫ ПС ПРИЕМНО-КОНТРОЛЬНЫЕ, ПУСКОВЫЕ. КОНЦЕНТРАТОР: БЛОК БАЗОВЫЙ НА 10 ЛУЧЕЙ</t>
  </si>
  <si>
    <t>Ц1008-005-02</t>
  </si>
  <si>
    <t>ПРОВОД ДВУХ-И ТРЕХЖИЛЬНЫЙ С РАЗДЕЛИТЕЛЬНЫМ ОСНОВАНИЕМ ПО СТЕНАМ И ПОТОЛКАМ, ПРОКЛАДЫВАЕМЫЙ ПО ОСНОВАНИЯМ КИРПИЧНЫМ</t>
  </si>
  <si>
    <t>100.1</t>
  </si>
  <si>
    <t>100.2</t>
  </si>
  <si>
    <t>100.3</t>
  </si>
  <si>
    <t>100.4</t>
  </si>
  <si>
    <t>100.5</t>
  </si>
  <si>
    <t>100.6</t>
  </si>
  <si>
    <t>100.7</t>
  </si>
  <si>
    <t>Ц1008-002-02 ДОП. 4</t>
  </si>
  <si>
    <t>ИЗВЕЩАТЕЛИ ПС АВТОМАТИЧЕСКИЕ: ДЫМОВОЙ, ФОТОЭЛЕКТРИЧЕСКИЙ, РАДИОИЗОТОПНЫЙ, СВЕТОВОЙ В НОРМАЛЬНОМ ИСПОЛНЕНИИ</t>
  </si>
  <si>
    <t>Ц0801-121-01</t>
  </si>
  <si>
    <t>АККУМУЛЯТОР, ТИПЫ С-1, СK-1</t>
  </si>
  <si>
    <t>105.1</t>
  </si>
  <si>
    <t>105.2</t>
  </si>
  <si>
    <t>105.3</t>
  </si>
  <si>
    <t>105.4</t>
  </si>
  <si>
    <t>105.5</t>
  </si>
  <si>
    <t>Ц1004-066-05</t>
  </si>
  <si>
    <t>АППАРАТУРА НАСТЕННОГО ТИПА. ЗВОНОК</t>
  </si>
  <si>
    <t>110.1</t>
  </si>
  <si>
    <t>110.2</t>
  </si>
  <si>
    <t>110.3</t>
  </si>
  <si>
    <t>110.4</t>
  </si>
  <si>
    <t>Ц0802-409-09МИНСТРОЙ РУЗ 05.01.21 N 2</t>
  </si>
  <si>
    <t>ТРУБА ГОФРИРОВАННАЯ ПВХ ДЛЯ ЗАЩИТЫ ПРОВОДОВ И КАБЕЛЕЙ ПО СТЕНАМ, КОЛОННАМ, ПОТОЛКАМ</t>
  </si>
  <si>
    <t>113.1</t>
  </si>
  <si>
    <t>113.2</t>
  </si>
  <si>
    <t>113.3</t>
  </si>
  <si>
    <t>113.4</t>
  </si>
  <si>
    <t>113.5</t>
  </si>
  <si>
    <t>113.7</t>
  </si>
  <si>
    <t>АВАРИЙНОЕ ОСВЕЩЕНИЕ</t>
  </si>
  <si>
    <t>Ц1001-055-02</t>
  </si>
  <si>
    <t>ПРОКЛАДКА КАБЕЛЯ И ПРОВОДА ПО СТЕНАМ. КАБЕЛЬ, МАССА 1 М ДО 1 КГ, ПО СТЕНЕ КИРПИЧНОЙ</t>
  </si>
  <si>
    <t>114.1</t>
  </si>
  <si>
    <t>114.2</t>
  </si>
  <si>
    <t>114.3</t>
  </si>
  <si>
    <t>114.4</t>
  </si>
  <si>
    <t>114.5</t>
  </si>
  <si>
    <t>114.6</t>
  </si>
  <si>
    <t>114.7</t>
  </si>
  <si>
    <t>Ц1004-101-15</t>
  </si>
  <si>
    <t>АБОНЕНТСКОЕ И ДРУГОЕ ОБОРУДОВАНИЕ. ТРАНСПАРАНТ СВЕТОВОЙ [ТАБЛО]</t>
  </si>
  <si>
    <t>АВАРИЙНОЕ ОПОВИЩАНИЕ</t>
  </si>
  <si>
    <t>Ц1002-016-07</t>
  </si>
  <si>
    <t>УСТРОЙСТВА ПЕРЕГОВОРНЫЕ [КОММУТАТОРЫ ДИСПЕТЧЕРСКОЙ И ДИРЕКТОРСКОЙ СВЯЗИ]. ОТДЕЛЬНО УСТАНАВЛИВАЕМЫЙ УСИЛИТЕЛЬ ДУПЛЕКСНЫЙ ИЛИ АБОНЕНТСКИЙ</t>
  </si>
  <si>
    <t>121.8</t>
  </si>
  <si>
    <t>121.9</t>
  </si>
  <si>
    <t>121.10</t>
  </si>
  <si>
    <t>121.11</t>
  </si>
  <si>
    <t>121.12</t>
  </si>
  <si>
    <t>121.13</t>
  </si>
  <si>
    <t>121.14</t>
  </si>
  <si>
    <t>РАЗДЕЛ 7.ОХРАННАЯ СИГНАЛИЗАЦИЯ</t>
  </si>
  <si>
    <t>133.1</t>
  </si>
  <si>
    <t>133.2</t>
  </si>
  <si>
    <t>133.3</t>
  </si>
  <si>
    <t>133.4</t>
  </si>
  <si>
    <t>133.5</t>
  </si>
  <si>
    <t>133.6</t>
  </si>
  <si>
    <t>133.7</t>
  </si>
  <si>
    <t>Ц1008-002-04 ДОП. 4</t>
  </si>
  <si>
    <t>ИЗВЕЩАТЕЛИ ОС АВТОМАТИЧЕСКИЕ: КОНТАКТНЫЙ, МАГНИТОКОНТАКТНЫЙ НА ОТКРЫВАНИЕ ОКОН, ДВЕРЕЙ</t>
  </si>
  <si>
    <t>135.1</t>
  </si>
  <si>
    <t>135.2</t>
  </si>
  <si>
    <t>135.3</t>
  </si>
  <si>
    <t>135.4</t>
  </si>
  <si>
    <t>135.5</t>
  </si>
  <si>
    <t>135.6</t>
  </si>
  <si>
    <t>Ц1008-002-03 ДОП. 4</t>
  </si>
  <si>
    <t>ИЗВЕЩАТЕЛИ ПС АВТОМАТИЧЕСКИЕ: ТЕПЛОВОЙ, ДЫМОВОЙ, СВЕТОВОЙ ВО ВЗРЫВОЗАЩИЩЕННОМ ИСПОЛНЕНИИ</t>
  </si>
  <si>
    <t>РАЗДЕЛ 8.ВИДЕОНАБЛЮДЕНИЕ</t>
  </si>
  <si>
    <t>Ц1004-067-23</t>
  </si>
  <si>
    <t>АППАРАТУРА ЦВЕТНОГО ТЕЛЕВИДЕНИЯ. УСТРОЙСТВО ВИДЕОКОНТРОЛЬНОЕ</t>
  </si>
  <si>
    <t>144.1</t>
  </si>
  <si>
    <t>144.2</t>
  </si>
  <si>
    <t>144.3</t>
  </si>
  <si>
    <t>144.4</t>
  </si>
  <si>
    <t>148.10</t>
  </si>
  <si>
    <t>148.11</t>
  </si>
  <si>
    <t>Ц0802-396-20</t>
  </si>
  <si>
    <t>КОРОБА ПЛАСТМАССОВЫЕ ШИРИНОЙ ДО 40 ММ</t>
  </si>
  <si>
    <t>150.1</t>
  </si>
  <si>
    <t>150.2</t>
  </si>
  <si>
    <t>150.3</t>
  </si>
  <si>
    <t>150.4</t>
  </si>
  <si>
    <t>150.5</t>
  </si>
  <si>
    <t>150.6</t>
  </si>
  <si>
    <t>Е4603-009-04</t>
  </si>
  <si>
    <t>ПРОБИВКА В КИРПИЧНЫХ СТЕНАХ ОТВЕРСТИЙ КРУГЛЫХ ДИАМЕТРОМ ДО 25 ММ ПРИ ТОЛЩИНЕ СТЕН ДО 38 СМ</t>
  </si>
  <si>
    <t>152.1</t>
  </si>
  <si>
    <t>152.2</t>
  </si>
  <si>
    <t>152.3</t>
  </si>
  <si>
    <t>152.4</t>
  </si>
  <si>
    <t>Ц1009-003-12</t>
  </si>
  <si>
    <t>АППАРАТУРА ВИДЕОНАБЛЮДЕНИЯ. ЦИФРОВОЕ ВИДЕОЗАПИСЫВАЮЩЕЕ УСТРОЙСТВО</t>
  </si>
  <si>
    <t>154.1</t>
  </si>
  <si>
    <t>АППАРАТУРА ВИДЕОНАБЛЮДФОЛЬЕНИЯ. ЦИФРОВОЕ ВИДЕОЗАПИСЫВАЮЩЕЕ УСТРОЙСТВО</t>
  </si>
  <si>
    <t>157.1</t>
  </si>
  <si>
    <t>Ц1009-002-06</t>
  </si>
  <si>
    <t>АППАРАТУРА НАСТЕННОГО ТИПА. ВКУ /МОНИТОР/ ДЛЯ ВИДЕОКРОССА</t>
  </si>
  <si>
    <t>160.1</t>
  </si>
  <si>
    <t>160.2</t>
  </si>
  <si>
    <t>160.3</t>
  </si>
  <si>
    <t>ГИП</t>
  </si>
  <si>
    <t>Р. Силямиев</t>
  </si>
  <si>
    <t>от 08 сентября 2023 г.</t>
  </si>
  <si>
    <t>Договор №_________</t>
  </si>
  <si>
    <t xml:space="preserve">  от 10.03.2023 г.    </t>
  </si>
  <si>
    <t>БЛОГОУСТРОЙСТВО ТЕРРИТОРИИ, СТРОИТЕЛЬСТВО ЗДАНИЯ ЦЕНТРА БАНКОВСКИХ УСЛУГ НАЦИОНАЛЬНОГО БАНКА</t>
  </si>
  <si>
    <t>1608</t>
  </si>
  <si>
    <t>РАСТВОРОНАСОСЫ 3 М3/Ч</t>
  </si>
  <si>
    <t>9249</t>
  </si>
  <si>
    <t>ГРАВИЙ</t>
  </si>
  <si>
    <t>11004</t>
  </si>
  <si>
    <t>ПЕСОК ДЛЯ СТРОИТЕЛЬНЫХ РАБОТ</t>
  </si>
  <si>
    <t>16070</t>
  </si>
  <si>
    <t>КАМНИ ЛЕГКОБЕТОННЫЕ</t>
  </si>
  <si>
    <t>22006</t>
  </si>
  <si>
    <t>БЕТОН ТЯЖЕЛЫЙ, КЛАСС В 15 (М200)</t>
  </si>
  <si>
    <t>23058</t>
  </si>
  <si>
    <t>ЗЕМЛЯ РАСТИТЕЛЬНАЯ МЕХАНИЗИРОВАННОЙ ЗАГОТОВКИ</t>
  </si>
  <si>
    <t>25500</t>
  </si>
  <si>
    <t>ЗЕМЛЯ РАСТИТЕЛЬНАЯ</t>
  </si>
  <si>
    <t>26995</t>
  </si>
  <si>
    <t>БИОГУМУС</t>
  </si>
  <si>
    <t>31449</t>
  </si>
  <si>
    <t>КРАСКИ СУХИЕ ЦЕМЕНТНЫЕ</t>
  </si>
  <si>
    <t>35512</t>
  </si>
  <si>
    <t>ПЕМЗА ШЛАКОВАЯ (ЩЕБЕНЬ ПОРИСТЫЙ ИЗ МЕТАЛЛУРГИЧЕСКОГО ШЛАКА), МАРКА 600, ФРАКЦИЯ ОТ 5 ДО 10 ММ</t>
  </si>
  <si>
    <t>36038</t>
  </si>
  <si>
    <t>ПИЛОМАТЕРИАЛЫ ХВОЙНЫХ ПОРОД БРУСЬЯ НЕОБРЕЗНЫЕ ДЛИНОЙ 4-6,5 М, ВСЕ ШИРИНЫ, ТОЛЩИНОЙ 100, 125 ММ IV СОРТА</t>
  </si>
  <si>
    <t>41704</t>
  </si>
  <si>
    <t>СЕМЕНА ГАЗОННЫХ ТРАВ</t>
  </si>
  <si>
    <t>430536</t>
  </si>
  <si>
    <t>КАМНИ БОРТОВЫЕ БР 300.30.18 ГОСТ 6665-91</t>
  </si>
  <si>
    <t>АРМАТУРА АIII ДИАМЕТРОМ 8ММ</t>
  </si>
  <si>
    <t>УСТАНОВКА И СТОИМОСТЬ ДЕКОРАТИВНОГО ПОКРЫТИЯ КРОВЛИ СТОЛБОВ ЗАБОРА</t>
  </si>
  <si>
    <t>УСТАНОВКА И СТОИМОСТЬ ДЕКОРАТИВНОГО ПОКРЫТИЕ КРОВЛИ ЗАБОРА</t>
  </si>
  <si>
    <t>РАЗДЕЛ 1.БЛОГОУСТРОЙСТВО</t>
  </si>
  <si>
    <t>Е0101-036-01</t>
  </si>
  <si>
    <t>ПЛАНИРОВКА ПЛОЩАДЕЙ БУЛЬДОЗЕРАМИ МОЩНОСТЬЮ 59 [80] КВТ [Л.С.]</t>
  </si>
  <si>
    <t>1000М2</t>
  </si>
  <si>
    <t>УСТРОЙСТВО БОРДЮР</t>
  </si>
  <si>
    <t>2.2</t>
  </si>
  <si>
    <t>2.3</t>
  </si>
  <si>
    <t>2.4</t>
  </si>
  <si>
    <t>2.5</t>
  </si>
  <si>
    <t>2.6</t>
  </si>
  <si>
    <t>2.7</t>
  </si>
  <si>
    <t>Е2702-010-02</t>
  </si>
  <si>
    <t>УСТАНОВКА БОРТОВЫХ КАМНЕЙ БЕТОННЫХ ПРИ ДРУГИХ ВИДАХ ПОКРЫТИЙ</t>
  </si>
  <si>
    <t>3.8</t>
  </si>
  <si>
    <t>3.9</t>
  </si>
  <si>
    <t>БЕТОННОЕ ПОКРЫТИЕ</t>
  </si>
  <si>
    <t>РАЗРАБОТКА ГРУНТА С ПОГРУЗКОЙ НА АВТОМОБИЛИ-САМОСВАЛЫ ЭКСКАВАТОРАМИ С КОВШОМ ВМЕСТИМОСТЬЮ 0,25 М3, ГРУППА ГРУНТОВ 2 ГРУНТА</t>
  </si>
  <si>
    <t>4.2</t>
  </si>
  <si>
    <t>4.3</t>
  </si>
  <si>
    <t>4.4</t>
  </si>
  <si>
    <t>4.5</t>
  </si>
  <si>
    <t>УСТРОЙСТВО ОСНОВАНИЯ ПОД ФУНДАМЕНТЫ ЩЕБЕНОЧНОГО ТОЛЩ 220ММ</t>
  </si>
  <si>
    <t>6.3</t>
  </si>
  <si>
    <t>6.4</t>
  </si>
  <si>
    <t>6.5</t>
  </si>
  <si>
    <t>6.6</t>
  </si>
  <si>
    <t>6.7</t>
  </si>
  <si>
    <t>Е0601-001-01 ДОП. 3</t>
  </si>
  <si>
    <t>УСТРОЙСТВО БЕТОННОЙ ПОДГОТОВКИ ИЗ БЕТОНА В15 ТОЛЩ 100ММ</t>
  </si>
  <si>
    <t>7.6</t>
  </si>
  <si>
    <t>7.7</t>
  </si>
  <si>
    <t>8.5</t>
  </si>
  <si>
    <t>ОЗЕЛИНЕНИЕ</t>
  </si>
  <si>
    <t>Е4701-046-04</t>
  </si>
  <si>
    <t>ПОДГОТОВКА ПОЧВЫ ДЛЯ УСТРОЙСТВА ПАРТЕРНОГО И ОБЫКНОВЕННОГО ГАЗОНА С ВНЕСЕНИЕМ РАСТИТЕЛЬНОЙ ЗЕМЛИ СЛОЕМ 15 СМ ВРУЧНУЮ</t>
  </si>
  <si>
    <t>Е4701-046-05 К=3</t>
  </si>
  <si>
    <t>НА КАЖДЫЕ 5 СМ ИЗМЕНЕНИЯ ТОЛЩИНЫ СЛОЯ ДОБАВЛЯТЬ 3 РАЗА ДО 30 СМ ПО НОРМАМ 47-01-046-1, 47-01-046-2, 47-01-046-3, 47-01-046-4</t>
  </si>
  <si>
    <t>Е4701-054-01 ДОП. 6</t>
  </si>
  <si>
    <t>ПОСЕВ ГАЗОНОВ СРЕДНЕЙ ЗАГУЩЕННОСТИ ВРУЧНУЮ С ДОБАВЛЕНИЕМ БИОГУМУСА</t>
  </si>
  <si>
    <t>РАЗДЕЛ 2.ГЛУХОЕ ОГРАЖДЕНИЕ</t>
  </si>
  <si>
    <t>13.1</t>
  </si>
  <si>
    <t>13.2</t>
  </si>
  <si>
    <t>13.3</t>
  </si>
  <si>
    <t>18.1</t>
  </si>
  <si>
    <t>18.2</t>
  </si>
  <si>
    <t>18.3</t>
  </si>
  <si>
    <t>18.4</t>
  </si>
  <si>
    <t>Е0801-002-03 ДОП. 3</t>
  </si>
  <si>
    <t>УСТРОЙСТВО ОСНОВАНИЯ ПОД ФУНДАМЕНТЫ ГРАВИЙНОГО ТОЛЩ 70ММ</t>
  </si>
  <si>
    <t>Е0801-002-01 ДОП. 3</t>
  </si>
  <si>
    <t>УСТРОЙСТВО ОСНОВАНИЯ ПОД ФУНДАМЕНТЫ ПЕСЧАНОГО ТОЛЩ 30ММ</t>
  </si>
  <si>
    <t>20.1</t>
  </si>
  <si>
    <t>20.2</t>
  </si>
  <si>
    <t>20.3</t>
  </si>
  <si>
    <t>20.4</t>
  </si>
  <si>
    <t>20.5</t>
  </si>
  <si>
    <t>20.6</t>
  </si>
  <si>
    <t>20.7</t>
  </si>
  <si>
    <t>21.1</t>
  </si>
  <si>
    <t>21.2</t>
  </si>
  <si>
    <t>21.3</t>
  </si>
  <si>
    <t>21.4</t>
  </si>
  <si>
    <t>УСТРОЙСТВО ЛЕНТОЧНЫХ ФУНДАМЕНТОВ БЕТОННЫХ ИЗ БЕТОНА В12,5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</si>
  <si>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</si>
  <si>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</si>
  <si>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</si>
  <si>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</si>
  <si>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</si>
  <si>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</si>
  <si>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</si>
  <si>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</si>
  <si>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23.8</t>
  </si>
  <si>
    <t>23.9</t>
  </si>
  <si>
    <t>23.10</t>
  </si>
  <si>
    <t>23.11</t>
  </si>
  <si>
    <t>23.12</t>
  </si>
  <si>
    <t>26.1</t>
  </si>
  <si>
    <t>26.2</t>
  </si>
  <si>
    <t>26.3</t>
  </si>
  <si>
    <t>26.4</t>
  </si>
  <si>
    <t>26.5</t>
  </si>
  <si>
    <t>26.6</t>
  </si>
  <si>
    <t>26.7</t>
  </si>
  <si>
    <t>ИЗГОТОВЛЕНИЕ ПЛОСКИХ И ОБЪЕМНЫХ АРМАТУРНЫХ КАРКАСОВ МЕТОДОМ ВЯЗКИ НА СТРОЙПЛОЩАДКЕ (ЗАГОТОВИТЕЛЬНОМ УЧАСТКЕ) ВЫПУСКИ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</si>
  <si>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</si>
  <si>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</si>
  <si>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</si>
  <si>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</si>
  <si>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</si>
  <si>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</si>
  <si>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</si>
  <si>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</si>
  <si>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</si>
  <si>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</si>
  <si>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</si>
  <si>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</si>
  <si>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</si>
  <si>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Е0803-002-01</t>
  </si>
  <si>
    <t>КЛАДКА СТЕН ИЗ ЛЕГКОБЕТОННЫХ КАМНЕЙ БЕЗ ОБЛИЦОВКИ ПРИ ВЫСОТЕ ЭТАЖА ДО 4 М</t>
  </si>
  <si>
    <t>30.1</t>
  </si>
  <si>
    <t>30.2</t>
  </si>
  <si>
    <t>30.3</t>
  </si>
  <si>
    <t>30.4</t>
  </si>
  <si>
    <t>30.5</t>
  </si>
  <si>
    <t>30.6</t>
  </si>
  <si>
    <t>30.7</t>
  </si>
  <si>
    <t>УСТРОЙСТВО БЕТОННЫХ КОЛОНН В ДЕРЕВЯННОЙ ОПАЛУБКЕ ВЫСОТОЙ ДО 4 М, ПЕРИМЕТРОМ ДО 2 М СЕРДЕЧНИК ИЗ БЕТОНА В12,5</t>
  </si>
  <si>
    <t>ПОЯС МП-1</t>
  </si>
  <si>
    <t>УСТРОЙСТВО ПОЯСОВ В ОПАЛУБКЕ ИЗ БЕТОНА В12,5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</si>
  <si>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</si>
  <si>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</si>
  <si>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</si>
  <si>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</si>
  <si>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</si>
  <si>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</si>
  <si>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</si>
  <si>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</si>
  <si>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</si>
  <si>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</si>
  <si>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38.11</t>
  </si>
  <si>
    <t>38.12</t>
  </si>
  <si>
    <t>38.13</t>
  </si>
  <si>
    <t>38.14</t>
  </si>
  <si>
    <t>38.15</t>
  </si>
  <si>
    <t>39.1</t>
  </si>
  <si>
    <t>39.2</t>
  </si>
  <si>
    <t>39.3</t>
  </si>
  <si>
    <t>39.4</t>
  </si>
  <si>
    <t>39.5</t>
  </si>
  <si>
    <t>39.6</t>
  </si>
  <si>
    <t>39.7</t>
  </si>
  <si>
    <t>39.8</t>
  </si>
  <si>
    <t>39.9</t>
  </si>
  <si>
    <t>39.10</t>
  </si>
  <si>
    <t>39.11</t>
  </si>
  <si>
    <t>39.12</t>
  </si>
  <si>
    <t>ОТДЕЛКА ОГРАЖДЕНИЯ</t>
  </si>
  <si>
    <t>Е1502-001-01</t>
  </si>
  <si>
    <t>УЛУЧШЕННАЯ ШТУКАТУРКА ЦЕМЕНТНО-ПЕСЧАННЫМ РАСТВОРОМ ПО КАМНЮ СТЕН ОРГАЖДЕНИЯ</t>
  </si>
  <si>
    <t>45.1</t>
  </si>
  <si>
    <t>45.2</t>
  </si>
  <si>
    <t>45.3</t>
  </si>
  <si>
    <t>45.4</t>
  </si>
  <si>
    <t>45.5</t>
  </si>
  <si>
    <t>45.6</t>
  </si>
  <si>
    <t>45.7</t>
  </si>
  <si>
    <t>45.8</t>
  </si>
  <si>
    <t>45.9</t>
  </si>
  <si>
    <t>45.10</t>
  </si>
  <si>
    <t>45.11</t>
  </si>
  <si>
    <t>45.12</t>
  </si>
  <si>
    <t>45.13</t>
  </si>
  <si>
    <t>УЛУЧШЕННАЯ ШТУКАТУРКА ЦЕМЕНТНО-ПЕСЧАННЫМ РАСТВОРОМ ПО КАМНЮ СТЕН ЦОКОЛЯ</t>
  </si>
  <si>
    <t>Е1504-011-03</t>
  </si>
  <si>
    <t>ОКРАСКА ФАСАДОВ С ЛЕСОВ С ПОДГОТОВКОЙ ПОВЕРХНОСТИ ЦЕМЕНТНАЯ</t>
  </si>
  <si>
    <t>47.2</t>
  </si>
  <si>
    <t>47.3</t>
  </si>
  <si>
    <t>47.4</t>
  </si>
  <si>
    <t>47.5</t>
  </si>
  <si>
    <t>47.6</t>
  </si>
  <si>
    <t>47.7</t>
  </si>
  <si>
    <t>47.8</t>
  </si>
  <si>
    <t>АРМАТУРА АI ДИАМЕТРОМ 12ММ</t>
  </si>
  <si>
    <t>СТАЛЬНЫЕ ПРОФИЛНЫЕ ТРУБЫ ПРЯМОУГОЛНЫЕ 60Х40Х3ММ 6,9М</t>
  </si>
  <si>
    <t>СТАЛЬНЫЕ ПРОФИЛНЫЕ ТРУБЫ ПРЯМОУГОЛНЫЕ 20Х15Х2ММ 25М</t>
  </si>
  <si>
    <t>ЛИСТОВАЯ СТАЛЬ ТОЛЩ 2ММ 2700Х500ММ</t>
  </si>
  <si>
    <t>СТАЛЬНЫЕ ПРОФИЛНЫЕ ТРУБЫ ПРЯМОУГОЛНЫЕ 60Х40Х3ММ 20,94М</t>
  </si>
  <si>
    <t>СТАЛЬНЫЕ ПРОФИЛНЫЕ ТРУБЫ ПРЯМОУГОЛНЫЕ 20Х15Х2ММ 70М</t>
  </si>
  <si>
    <t>ЛИСТОВАЯ СТАЛЬ ТОЛЩ 2ММ 7270Х800ММ</t>
  </si>
  <si>
    <t>285</t>
  </si>
  <si>
    <t>286</t>
  </si>
  <si>
    <t>287</t>
  </si>
  <si>
    <t>288</t>
  </si>
  <si>
    <t>289</t>
  </si>
  <si>
    <t>290</t>
  </si>
  <si>
    <t>291</t>
  </si>
  <si>
    <t>РАЗДЕЛ 13.МЕТАЛЛИЧЕСКИЙ УЗОР</t>
  </si>
  <si>
    <t>УЗОР-1</t>
  </si>
  <si>
    <t>Е0901-002-01 ДОП. 6</t>
  </si>
  <si>
    <t>МОНТАЖ КАРКАСОВ ДЛЯ ОБЛИЦОВКИ ФАСАДОВ</t>
  </si>
  <si>
    <t>1 Т КОНСТРУКЦИЙ</t>
  </si>
  <si>
    <t>246.11</t>
  </si>
  <si>
    <t>246.12</t>
  </si>
  <si>
    <t>Е0905-002-03 ДОП. 3</t>
  </si>
  <si>
    <t>ЭЛЕКТРОДУГОВАЯ СВАРКА ПРИ МОНТАЖЕ ОДНОЭТАЖНЫХ ПРОИЗВОДСТВЕННЫХ ЗДАНИЙ ОГРАЖДЕНИЙ</t>
  </si>
  <si>
    <t>252.1</t>
  </si>
  <si>
    <t>252.2</t>
  </si>
  <si>
    <t>252.3</t>
  </si>
  <si>
    <t>252.4</t>
  </si>
  <si>
    <t>252.5</t>
  </si>
  <si>
    <t>252.6</t>
  </si>
  <si>
    <t>252.7</t>
  </si>
  <si>
    <t>253.1</t>
  </si>
  <si>
    <t>253.2</t>
  </si>
  <si>
    <t>253.3</t>
  </si>
  <si>
    <t>253.4</t>
  </si>
  <si>
    <t>253.5</t>
  </si>
  <si>
    <t>253.6</t>
  </si>
  <si>
    <t>253.7</t>
  </si>
  <si>
    <t>УЗОР-2</t>
  </si>
  <si>
    <t>254.1</t>
  </si>
  <si>
    <t>254.2</t>
  </si>
  <si>
    <t>254.3</t>
  </si>
  <si>
    <t>254.4</t>
  </si>
  <si>
    <t>254.5</t>
  </si>
  <si>
    <t>254.6</t>
  </si>
  <si>
    <t>254.7</t>
  </si>
  <si>
    <t>254.8</t>
  </si>
  <si>
    <t>254.9</t>
  </si>
  <si>
    <t>254.10</t>
  </si>
  <si>
    <t>254.11</t>
  </si>
  <si>
    <t>254.12</t>
  </si>
  <si>
    <t>255.1</t>
  </si>
  <si>
    <t>255.2</t>
  </si>
  <si>
    <t>255.3</t>
  </si>
  <si>
    <t>255.4</t>
  </si>
  <si>
    <t>255.5</t>
  </si>
  <si>
    <t>260.1</t>
  </si>
  <si>
    <t>260.2</t>
  </si>
  <si>
    <t>260.3</t>
  </si>
  <si>
    <t>260.4</t>
  </si>
  <si>
    <t>260.5</t>
  </si>
  <si>
    <t>260.6</t>
  </si>
  <si>
    <t>260.7</t>
  </si>
  <si>
    <t>261.1</t>
  </si>
  <si>
    <t>261.2</t>
  </si>
  <si>
    <t>261.3</t>
  </si>
  <si>
    <t>261.4</t>
  </si>
  <si>
    <t>261.5</t>
  </si>
  <si>
    <t>261.6</t>
  </si>
  <si>
    <t>261.7</t>
  </si>
  <si>
    <t>РАЗДЕЛ 14.ОТМОСТКА</t>
  </si>
  <si>
    <t>262.1</t>
  </si>
  <si>
    <t>262.2</t>
  </si>
  <si>
    <t>262.3</t>
  </si>
  <si>
    <t>262.4</t>
  </si>
  <si>
    <t>262.5</t>
  </si>
  <si>
    <t>262.6</t>
  </si>
  <si>
    <t>262.7</t>
  </si>
  <si>
    <t>262.8</t>
  </si>
  <si>
    <t>262.9</t>
  </si>
  <si>
    <t>262.10</t>
  </si>
  <si>
    <t>263.1</t>
  </si>
  <si>
    <t>263.2</t>
  </si>
  <si>
    <t>263.3</t>
  </si>
  <si>
    <t>263.4</t>
  </si>
  <si>
    <t>263.5</t>
  </si>
  <si>
    <t>263.6</t>
  </si>
  <si>
    <t>в том числе за экспертизу</t>
  </si>
  <si>
    <t>в т.ч. Затраты на ГАСН</t>
  </si>
  <si>
    <t>в т.ч. Затраты на технадзор</t>
  </si>
  <si>
    <t>в т.ч. Затраыт на авторский надзор</t>
  </si>
  <si>
    <t>в т.ч. Затраыт на АПЗ</t>
  </si>
  <si>
    <t>в т.ч. Затраты на топосъемку</t>
  </si>
  <si>
    <t>в т.ч. Затраты на геологию</t>
  </si>
  <si>
    <t xml:space="preserve">          МЕСЯЦ</t>
  </si>
  <si>
    <t>СРОК СТРОИТЕЛЬСТВО</t>
  </si>
  <si>
    <t>Технологическое оборудование</t>
  </si>
  <si>
    <t>ТЕХНОЛОГИЧЕСКОЕ ОБОРУДОВАНИЕ, СТРОИТЕЛЬСТВО ЗДАНИЯ ЦЕНТРА БАНКОВСКИХ УСЛУГ НАЦИОНАЛЬНОГО БАНКА</t>
  </si>
  <si>
    <t>БАРЬЕР ДЛЯ РЕСЕПШН</t>
  </si>
  <si>
    <t>СТОЛ 1500Х800Х730</t>
  </si>
  <si>
    <t>ФИРМЕННЫЙ ЛОГОТИП</t>
  </si>
  <si>
    <t>ОБЪЕМНЫЕ БУКВЫ РАЗМЕР 550ММ (24/1)</t>
  </si>
  <si>
    <t>ОБЪЕМНЫЕ БУКВЫ РАЗМЕР 250ММ (BANK XIZMATLARI MARKAZI)</t>
  </si>
  <si>
    <t>ОБЪЕМНЫЕ БУКВЫ РАЗМЕР 250ММ (OZMILLIYBANK)</t>
  </si>
  <si>
    <t>ОБЪЕМНЫЕ БУКВЫ РАЗМЕР 550ММ (OZMILLIYBANK)</t>
  </si>
  <si>
    <t>ШКАФ ДЛЯ ДОКУМЕНТОВ</t>
  </si>
  <si>
    <t>ШКАФ ДЛЯ ОДЕЖДЫ</t>
  </si>
  <si>
    <t>ДЕКОРАТИВНАЯ ПАНЕЛЬ 2000Х2500</t>
  </si>
  <si>
    <t>СТУЛ МЯГКИЙ 550Х450Х1200</t>
  </si>
  <si>
    <t>ЖУРНАЛНЫЙ СТОЛИК</t>
  </si>
  <si>
    <t>МЯГКИЙ ДЕВАН 3-Х МЕСТНЫЙ</t>
  </si>
  <si>
    <t>СТОЛ ДЛЯ КАССЫ 1800Х250Х1200</t>
  </si>
  <si>
    <t>СТОЛ ДЛЯ КАССЫ 1800Х800Х750</t>
  </si>
  <si>
    <t>СТУЛ МЯГКИЙ 650Х550Х900</t>
  </si>
  <si>
    <t>РАЗДЕЛ 1.ТЕХ. ОБОРУДОВАНИЕ</t>
  </si>
  <si>
    <t>ДЕКОРАТИЙНАЯ ПАНЕЛЬ 2000Х2500</t>
  </si>
  <si>
    <t>ХУДОЖЕСТВЕННОЕ ОФОРМЛЕНИЕ</t>
  </si>
  <si>
    <t xml:space="preserve">УСТАНОВКА И СТОИМОСТЬ СОЛНИЧНЫЙ ФОТОЭЛЕКТРИЧЕСКИЙ МОДУЛЬ НА 12кВТ </t>
  </si>
  <si>
    <t xml:space="preserve">Согласно данным Госкоммакроэкономстата Республики Узбекистан на 2 квартал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</si>
</sst>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0.0%"/>
    <numFmt numFmtId="166" formatCode="_-* #,##0.00_$_-;\-* #,##0.00_$_-;_-* &quot;-&quot;??_$_-;_-@_-"/>
    <numFmt numFmtId="167" formatCode="_-* #,##0_$_-;\-* #,##0_$_-;_-* &quot;-&quot;??_$_-;_-@_-"/>
    <numFmt numFmtId="168" formatCode="_-* #,##0.000\ _с_ў_м_-;\-* #,##0.000\ _с_ў_м_-;_-* &quot;-&quot;??\ _с_ў_м_-;_-@_-"/>
    <numFmt numFmtId="169" formatCode="0.000"/>
    <numFmt numFmtId="170" formatCode="0.0000"/>
    <numFmt numFmtId="171" formatCode="#,##0.0000"/>
  </numFmts>
  <fonts count="45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u/>
      <sz val="10"/>
      <name val="Arial"/>
      <family val="2"/>
      <charset val="204"/>
    </font>
    <font>
      <b/>
      <u/>
      <sz val="10"/>
      <name val="Arial Cyr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9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Times New Roman Cyr"/>
      <charset val="204"/>
    </font>
    <font>
      <b/>
      <sz val="12"/>
      <name val="Times New Roman Cyr"/>
      <charset val="204"/>
    </font>
    <font>
      <b/>
      <sz val="11"/>
      <name val="Arial Cyr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sz val="10"/>
      <color rgb="FF000080"/>
      <name val="Times New Roman Cyr"/>
      <charset val="204"/>
    </font>
    <font>
      <sz val="10"/>
      <color rgb="FF003300"/>
      <name val="Times New Roman Cyr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186"/>
    </font>
    <font>
      <sz val="10"/>
      <color rgb="FFFF0000"/>
      <name val="Arial Cyr"/>
      <charset val="186"/>
    </font>
    <font>
      <sz val="9"/>
      <color rgb="FFFF0000"/>
      <name val="Arial Cyr"/>
      <charset val="186"/>
    </font>
    <font>
      <b/>
      <sz val="9"/>
      <name val="Arial Cyr"/>
      <charset val="204"/>
    </font>
    <font>
      <sz val="9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1"/>
      <name val="Times New Roman Cyr"/>
      <charset val="204"/>
    </font>
    <font>
      <b/>
      <sz val="9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sz val="9"/>
      <color rgb="FF800080"/>
      <name val="Times New Roman Cyr"/>
      <charset val="204"/>
    </font>
    <font>
      <sz val="9"/>
      <color rgb="FF003300"/>
      <name val="Times New Roman Cyr"/>
      <charset val="204"/>
    </font>
    <font>
      <sz val="9"/>
      <color rgb="FF000080"/>
      <name val="Times New Roman Cyr"/>
      <charset val="204"/>
    </font>
    <font>
      <sz val="9"/>
      <name val="Times New Roman Cyr"/>
      <charset val="204"/>
    </font>
    <font>
      <b/>
      <sz val="10"/>
      <name val="Times New Roman Cyr"/>
      <charset val="204"/>
    </font>
    <font>
      <b/>
      <sz val="14"/>
      <color rgb="FFFF0000"/>
      <name val="Arial"/>
      <family val="2"/>
      <charset val="204"/>
    </font>
    <font>
      <sz val="10"/>
      <color rgb="FFFF0000"/>
      <name val="Arial Cy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CCFFFF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ashed">
        <color rgb="FF333399"/>
      </bottom>
      <diagonal/>
    </border>
    <border>
      <left/>
      <right style="hair">
        <color rgb="FF000000"/>
      </right>
      <top style="hair">
        <color rgb="FF000000"/>
      </top>
      <bottom style="dashed">
        <color rgb="FF333399"/>
      </bottom>
      <diagonal/>
    </border>
    <border>
      <left style="hair">
        <color rgb="FF000000"/>
      </left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/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/>
      <bottom style="hair">
        <color rgb="FFC0C0C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7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justify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justify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4" xfId="0" applyNumberForma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5" fillId="0" borderId="3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165" fontId="4" fillId="0" borderId="3" xfId="1" applyNumberFormat="1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/>
    <xf numFmtId="1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0" fontId="4" fillId="0" borderId="4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Border="1" applyAlignment="1">
      <alignment horizontal="right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0" fontId="18" fillId="0" borderId="0" xfId="0" applyFont="1" applyAlignment="1">
      <alignment vertical="top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" fillId="0" borderId="0" xfId="2"/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right"/>
    </xf>
    <xf numFmtId="0" fontId="26" fillId="0" borderId="0" xfId="2" applyFont="1" applyAlignment="1">
      <alignment wrapText="1"/>
    </xf>
    <xf numFmtId="0" fontId="26" fillId="0" borderId="0" xfId="2" applyFont="1" applyAlignment="1">
      <alignment horizontal="center" wrapText="1"/>
    </xf>
    <xf numFmtId="0" fontId="27" fillId="0" borderId="0" xfId="3"/>
    <xf numFmtId="0" fontId="8" fillId="0" borderId="0" xfId="2" applyFont="1" applyAlignment="1">
      <alignment vertical="center" wrapText="1"/>
    </xf>
    <xf numFmtId="0" fontId="26" fillId="0" borderId="0" xfId="2" applyFont="1" applyAlignment="1">
      <alignment horizontal="center" vertical="top" wrapText="1"/>
    </xf>
    <xf numFmtId="0" fontId="26" fillId="0" borderId="0" xfId="2" applyFont="1" applyAlignment="1">
      <alignment vertical="top" wrapText="1"/>
    </xf>
    <xf numFmtId="0" fontId="26" fillId="0" borderId="0" xfId="2" applyFont="1" applyAlignment="1">
      <alignment vertical="top"/>
    </xf>
    <xf numFmtId="0" fontId="8" fillId="0" borderId="0" xfId="2" applyFont="1" applyAlignment="1">
      <alignment vertical="top"/>
    </xf>
    <xf numFmtId="0" fontId="26" fillId="0" borderId="0" xfId="2" applyFont="1"/>
    <xf numFmtId="0" fontId="26" fillId="0" borderId="0" xfId="2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6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168" fontId="28" fillId="0" borderId="3" xfId="5" applyNumberFormat="1" applyFont="1" applyBorder="1" applyAlignment="1">
      <alignment horizontal="center" vertical="center"/>
    </xf>
    <xf numFmtId="168" fontId="28" fillId="0" borderId="15" xfId="5" applyNumberFormat="1" applyFont="1" applyBorder="1" applyAlignment="1">
      <alignment horizontal="center" vertical="center"/>
    </xf>
    <xf numFmtId="0" fontId="28" fillId="0" borderId="0" xfId="0" applyFont="1"/>
    <xf numFmtId="169" fontId="28" fillId="0" borderId="0" xfId="0" applyNumberFormat="1" applyFont="1"/>
    <xf numFmtId="168" fontId="0" fillId="0" borderId="3" xfId="5" applyNumberFormat="1" applyFont="1" applyBorder="1" applyAlignment="1">
      <alignment horizontal="center" vertical="center"/>
    </xf>
    <xf numFmtId="0" fontId="5" fillId="2" borderId="3" xfId="0" applyFont="1" applyFill="1" applyBorder="1"/>
    <xf numFmtId="0" fontId="30" fillId="2" borderId="3" xfId="0" applyFont="1" applyFill="1" applyBorder="1"/>
    <xf numFmtId="168" fontId="5" fillId="2" borderId="3" xfId="5" applyNumberFormat="1" applyFont="1" applyFill="1" applyBorder="1" applyAlignment="1">
      <alignment horizontal="center" vertical="center"/>
    </xf>
    <xf numFmtId="0" fontId="0" fillId="0" borderId="3" xfId="0" applyBorder="1"/>
    <xf numFmtId="0" fontId="10" fillId="0" borderId="3" xfId="0" applyFont="1" applyBorder="1"/>
    <xf numFmtId="168" fontId="0" fillId="0" borderId="12" xfId="5" applyNumberFormat="1" applyFont="1" applyBorder="1" applyAlignment="1">
      <alignment horizontal="center" vertical="center"/>
    </xf>
    <xf numFmtId="0" fontId="0" fillId="0" borderId="0" xfId="0"/>
    <xf numFmtId="0" fontId="14" fillId="0" borderId="0" xfId="0" applyFont="1"/>
    <xf numFmtId="0" fontId="14" fillId="0" borderId="11" xfId="0" applyFont="1" applyBorder="1"/>
    <xf numFmtId="0" fontId="8" fillId="0" borderId="0" xfId="0" applyFont="1"/>
    <xf numFmtId="0" fontId="8" fillId="0" borderId="14" xfId="0" applyFont="1" applyBorder="1"/>
    <xf numFmtId="0" fontId="2" fillId="0" borderId="0" xfId="0" applyFont="1"/>
    <xf numFmtId="0" fontId="6" fillId="0" borderId="0" xfId="0" applyFont="1"/>
    <xf numFmtId="3" fontId="3" fillId="0" borderId="0" xfId="0" applyNumberFormat="1" applyFont="1"/>
    <xf numFmtId="10" fontId="2" fillId="0" borderId="0" xfId="0" applyNumberFormat="1" applyFont="1"/>
    <xf numFmtId="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31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32" fillId="0" borderId="0" xfId="0" applyFont="1" applyAlignment="1">
      <alignment horizontal="right" vertical="top"/>
    </xf>
    <xf numFmtId="0" fontId="31" fillId="0" borderId="0" xfId="0" applyFont="1" applyAlignment="1">
      <alignment horizontal="right" vertical="top"/>
    </xf>
    <xf numFmtId="0" fontId="3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31" fillId="3" borderId="12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center" vertical="top" wrapText="1"/>
    </xf>
    <xf numFmtId="2" fontId="0" fillId="0" borderId="0" xfId="0" applyNumberFormat="1" applyAlignment="1">
      <alignment horizontal="right" vertical="top"/>
    </xf>
    <xf numFmtId="49" fontId="37" fillId="0" borderId="30" xfId="0" applyNumberFormat="1" applyFont="1" applyBorder="1" applyAlignment="1">
      <alignment horizontal="center" vertical="top" wrapText="1"/>
    </xf>
    <xf numFmtId="0" fontId="37" fillId="0" borderId="31" xfId="0" applyFont="1" applyBorder="1" applyAlignment="1">
      <alignment horizontal="center" vertical="top" wrapText="1"/>
    </xf>
    <xf numFmtId="0" fontId="37" fillId="0" borderId="31" xfId="0" applyFont="1" applyBorder="1" applyAlignment="1">
      <alignment horizontal="left" vertical="top" wrapText="1" indent="2"/>
    </xf>
    <xf numFmtId="0" fontId="37" fillId="0" borderId="31" xfId="0" applyFont="1" applyBorder="1" applyAlignment="1">
      <alignment horizontal="right" vertical="top"/>
    </xf>
    <xf numFmtId="49" fontId="37" fillId="0" borderId="32" xfId="0" applyNumberFormat="1" applyFont="1" applyBorder="1" applyAlignment="1">
      <alignment horizontal="center" vertical="top" wrapText="1"/>
    </xf>
    <xf numFmtId="0" fontId="37" fillId="0" borderId="25" xfId="0" applyFont="1" applyBorder="1" applyAlignment="1">
      <alignment horizontal="center" vertical="top" wrapText="1"/>
    </xf>
    <xf numFmtId="0" fontId="37" fillId="0" borderId="25" xfId="0" applyFont="1" applyBorder="1" applyAlignment="1">
      <alignment horizontal="left" vertical="top" wrapText="1" indent="2"/>
    </xf>
    <xf numFmtId="0" fontId="37" fillId="0" borderId="25" xfId="0" applyFont="1" applyBorder="1" applyAlignment="1">
      <alignment horizontal="right" vertical="top"/>
    </xf>
    <xf numFmtId="49" fontId="38" fillId="0" borderId="30" xfId="0" applyNumberFormat="1" applyFont="1" applyBorder="1" applyAlignment="1">
      <alignment horizontal="center" vertical="top" wrapText="1"/>
    </xf>
    <xf numFmtId="0" fontId="38" fillId="0" borderId="31" xfId="0" applyFont="1" applyBorder="1" applyAlignment="1">
      <alignment horizontal="center" vertical="top" wrapText="1"/>
    </xf>
    <xf numFmtId="0" fontId="38" fillId="0" borderId="31" xfId="0" applyFont="1" applyBorder="1" applyAlignment="1">
      <alignment horizontal="left" vertical="top" wrapText="1" indent="2"/>
    </xf>
    <xf numFmtId="0" fontId="38" fillId="0" borderId="31" xfId="0" applyFont="1" applyBorder="1" applyAlignment="1">
      <alignment horizontal="right" vertical="top"/>
    </xf>
    <xf numFmtId="49" fontId="38" fillId="0" borderId="32" xfId="0" applyNumberFormat="1" applyFont="1" applyBorder="1" applyAlignment="1">
      <alignment horizontal="center" vertical="top" wrapText="1"/>
    </xf>
    <xf numFmtId="0" fontId="38" fillId="0" borderId="25" xfId="0" applyFont="1" applyBorder="1" applyAlignment="1">
      <alignment horizontal="center" vertical="top" wrapText="1"/>
    </xf>
    <xf numFmtId="0" fontId="38" fillId="0" borderId="25" xfId="0" applyFont="1" applyBorder="1" applyAlignment="1">
      <alignment horizontal="left" vertical="top" wrapText="1" indent="2"/>
    </xf>
    <xf numFmtId="0" fontId="38" fillId="0" borderId="25" xfId="0" applyFont="1" applyBorder="1" applyAlignment="1">
      <alignment horizontal="right" vertical="top"/>
    </xf>
    <xf numFmtId="49" fontId="39" fillId="0" borderId="30" xfId="0" applyNumberFormat="1" applyFont="1" applyBorder="1" applyAlignment="1">
      <alignment horizontal="center" vertical="top" wrapText="1"/>
    </xf>
    <xf numFmtId="0" fontId="39" fillId="0" borderId="31" xfId="0" applyFont="1" applyBorder="1" applyAlignment="1">
      <alignment horizontal="center" vertical="top" wrapText="1"/>
    </xf>
    <xf numFmtId="0" fontId="39" fillId="0" borderId="31" xfId="0" applyFont="1" applyBorder="1" applyAlignment="1">
      <alignment horizontal="left" vertical="top" wrapText="1" indent="2"/>
    </xf>
    <xf numFmtId="0" fontId="39" fillId="0" borderId="31" xfId="0" applyFont="1" applyBorder="1" applyAlignment="1">
      <alignment horizontal="right" vertical="top"/>
    </xf>
    <xf numFmtId="49" fontId="39" fillId="0" borderId="32" xfId="0" applyNumberFormat="1" applyFont="1" applyBorder="1" applyAlignment="1">
      <alignment horizontal="center" vertical="top" wrapText="1"/>
    </xf>
    <xf numFmtId="0" fontId="39" fillId="0" borderId="25" xfId="0" applyFont="1" applyBorder="1" applyAlignment="1">
      <alignment horizontal="center" vertical="top" wrapText="1"/>
    </xf>
    <xf numFmtId="0" fontId="39" fillId="0" borderId="25" xfId="0" applyFont="1" applyBorder="1" applyAlignment="1">
      <alignment horizontal="left" vertical="top" wrapText="1" indent="2"/>
    </xf>
    <xf numFmtId="0" fontId="39" fillId="0" borderId="25" xfId="0" applyFont="1" applyBorder="1" applyAlignment="1">
      <alignment horizontal="right" vertical="top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31" fillId="3" borderId="37" xfId="0" applyFont="1" applyFill="1" applyBorder="1" applyAlignment="1">
      <alignment horizontal="center" vertical="top" wrapText="1"/>
    </xf>
    <xf numFmtId="2" fontId="19" fillId="3" borderId="37" xfId="0" applyNumberFormat="1" applyFont="1" applyFill="1" applyBorder="1" applyAlignment="1">
      <alignment horizontal="right" vertical="top"/>
    </xf>
    <xf numFmtId="0" fontId="19" fillId="3" borderId="38" xfId="0" applyFont="1" applyFill="1" applyBorder="1" applyAlignment="1">
      <alignment horizontal="right" vertical="top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31" fillId="3" borderId="23" xfId="0" applyFont="1" applyFill="1" applyBorder="1" applyAlignment="1">
      <alignment horizontal="center" vertical="top" wrapText="1"/>
    </xf>
    <xf numFmtId="0" fontId="31" fillId="3" borderId="24" xfId="0" applyFont="1" applyFill="1" applyBorder="1" applyAlignment="1">
      <alignment horizontal="left" vertical="top" wrapText="1"/>
    </xf>
    <xf numFmtId="0" fontId="35" fillId="3" borderId="24" xfId="0" applyFont="1" applyFill="1" applyBorder="1" applyAlignment="1">
      <alignment horizontal="left" vertical="top" wrapText="1" indent="2"/>
    </xf>
    <xf numFmtId="0" fontId="31" fillId="3" borderId="24" xfId="0" applyFont="1" applyFill="1" applyBorder="1" applyAlignment="1">
      <alignment horizontal="center" vertical="top" wrapText="1"/>
    </xf>
    <xf numFmtId="0" fontId="19" fillId="3" borderId="24" xfId="0" applyFont="1" applyFill="1" applyBorder="1" applyAlignment="1">
      <alignment horizontal="right" vertical="top" wrapText="1"/>
    </xf>
    <xf numFmtId="0" fontId="19" fillId="3" borderId="25" xfId="0" applyFont="1" applyFill="1" applyBorder="1" applyAlignment="1">
      <alignment horizontal="right" vertical="top" wrapText="1"/>
    </xf>
    <xf numFmtId="0" fontId="40" fillId="0" borderId="32" xfId="0" applyFont="1" applyBorder="1" applyAlignment="1">
      <alignment horizontal="center" vertical="top" wrapText="1"/>
    </xf>
    <xf numFmtId="0" fontId="40" fillId="0" borderId="25" xfId="0" applyFont="1" applyBorder="1" applyAlignment="1">
      <alignment horizontal="left" vertical="top" wrapText="1"/>
    </xf>
    <xf numFmtId="0" fontId="40" fillId="0" borderId="25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right" vertical="top" wrapText="1"/>
    </xf>
    <xf numFmtId="0" fontId="0" fillId="0" borderId="16" xfId="0" applyBorder="1" applyAlignment="1">
      <alignment vertical="top"/>
    </xf>
    <xf numFmtId="0" fontId="31" fillId="0" borderId="0" xfId="0" applyFont="1" applyAlignment="1">
      <alignment horizontal="right" vertical="top"/>
    </xf>
    <xf numFmtId="0" fontId="0" fillId="0" borderId="39" xfId="0" applyBorder="1" applyAlignment="1">
      <alignment vertical="top"/>
    </xf>
    <xf numFmtId="0" fontId="0" fillId="0" borderId="39" xfId="0" applyBorder="1" applyAlignment="1">
      <alignment horizontal="left" vertical="top"/>
    </xf>
    <xf numFmtId="0" fontId="0" fillId="0" borderId="39" xfId="0" applyBorder="1" applyAlignment="1">
      <alignment horizontal="right" vertical="top"/>
    </xf>
    <xf numFmtId="0" fontId="31" fillId="3" borderId="47" xfId="0" applyFont="1" applyFill="1" applyBorder="1" applyAlignment="1">
      <alignment horizontal="center" vertical="center" wrapText="1"/>
    </xf>
    <xf numFmtId="0" fontId="35" fillId="3" borderId="46" xfId="0" applyFont="1" applyFill="1" applyBorder="1" applyAlignment="1">
      <alignment horizontal="center" vertical="center" wrapText="1"/>
    </xf>
    <xf numFmtId="0" fontId="35" fillId="3" borderId="48" xfId="0" applyFont="1" applyFill="1" applyBorder="1" applyAlignment="1">
      <alignment horizontal="center" vertical="center" wrapText="1"/>
    </xf>
    <xf numFmtId="0" fontId="35" fillId="3" borderId="45" xfId="0" applyFont="1" applyFill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top" wrapText="1"/>
    </xf>
    <xf numFmtId="0" fontId="31" fillId="0" borderId="24" xfId="0" applyFont="1" applyBorder="1" applyAlignment="1">
      <alignment horizontal="left" vertical="top" wrapText="1"/>
    </xf>
    <xf numFmtId="0" fontId="35" fillId="0" borderId="24" xfId="0" applyFont="1" applyBorder="1" applyAlignment="1">
      <alignment horizontal="left" vertical="top" wrapText="1" indent="1"/>
    </xf>
    <xf numFmtId="0" fontId="31" fillId="0" borderId="2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right" vertical="top" wrapText="1"/>
    </xf>
    <xf numFmtId="2" fontId="19" fillId="0" borderId="24" xfId="0" applyNumberFormat="1" applyFont="1" applyBorder="1" applyAlignment="1">
      <alignment horizontal="right" vertical="top" wrapText="1"/>
    </xf>
    <xf numFmtId="0" fontId="31" fillId="0" borderId="32" xfId="0" applyFont="1" applyBorder="1" applyAlignment="1">
      <alignment horizontal="center" vertical="top" wrapText="1"/>
    </xf>
    <xf numFmtId="0" fontId="31" fillId="0" borderId="25" xfId="0" applyFont="1" applyBorder="1" applyAlignment="1">
      <alignment horizontal="left" vertical="top" wrapText="1"/>
    </xf>
    <xf numFmtId="0" fontId="31" fillId="0" borderId="25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3" fontId="19" fillId="0" borderId="25" xfId="0" applyNumberFormat="1" applyFont="1" applyBorder="1" applyAlignment="1">
      <alignment horizontal="right" vertical="top" wrapText="1"/>
    </xf>
    <xf numFmtId="2" fontId="19" fillId="0" borderId="25" xfId="0" applyNumberFormat="1" applyFont="1" applyBorder="1" applyAlignment="1">
      <alignment horizontal="right" vertical="top" wrapText="1"/>
    </xf>
    <xf numFmtId="0" fontId="13" fillId="3" borderId="23" xfId="0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top" wrapText="1"/>
    </xf>
    <xf numFmtId="0" fontId="41" fillId="3" borderId="25" xfId="0" applyFont="1" applyFill="1" applyBorder="1" applyAlignment="1">
      <alignment horizontal="right" vertical="top" wrapText="1"/>
    </xf>
    <xf numFmtId="3" fontId="41" fillId="3" borderId="25" xfId="0" applyNumberFormat="1" applyFont="1" applyFill="1" applyBorder="1" applyAlignment="1">
      <alignment horizontal="right" vertical="top" wrapText="1"/>
    </xf>
    <xf numFmtId="1" fontId="41" fillId="3" borderId="25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9" xfId="0" applyBorder="1" applyAlignment="1">
      <alignment horizontal="left" vertical="top"/>
    </xf>
    <xf numFmtId="0" fontId="31" fillId="0" borderId="0" xfId="0" applyFont="1" applyAlignment="1">
      <alignment horizontal="right" vertical="top"/>
    </xf>
    <xf numFmtId="0" fontId="0" fillId="0" borderId="25" xfId="0" applyBorder="1" applyAlignment="1">
      <alignment horizontal="left" vertical="top" wrapText="1"/>
    </xf>
    <xf numFmtId="0" fontId="42" fillId="0" borderId="0" xfId="0" applyFont="1" applyFill="1"/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left" vertical="center" wrapText="1"/>
    </xf>
    <xf numFmtId="168" fontId="43" fillId="0" borderId="3" xfId="5" applyNumberFormat="1" applyFont="1" applyBorder="1" applyAlignment="1">
      <alignment horizontal="center" vertical="center"/>
    </xf>
    <xf numFmtId="168" fontId="43" fillId="0" borderId="15" xfId="5" applyNumberFormat="1" applyFont="1" applyBorder="1" applyAlignment="1">
      <alignment horizontal="center" vertical="center"/>
    </xf>
    <xf numFmtId="0" fontId="44" fillId="0" borderId="0" xfId="0" applyFont="1"/>
    <xf numFmtId="169" fontId="43" fillId="0" borderId="0" xfId="0" applyNumberFormat="1" applyFont="1"/>
    <xf numFmtId="0" fontId="43" fillId="0" borderId="0" xfId="0" applyFont="1"/>
    <xf numFmtId="17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9" xfId="0" applyBorder="1" applyAlignment="1">
      <alignment horizontal="left" vertical="top"/>
    </xf>
    <xf numFmtId="0" fontId="31" fillId="0" borderId="0" xfId="0" applyFont="1" applyAlignment="1">
      <alignment horizontal="right" vertical="top"/>
    </xf>
    <xf numFmtId="0" fontId="0" fillId="0" borderId="25" xfId="0" applyBorder="1" applyAlignment="1">
      <alignment horizontal="left" vertical="top" wrapText="1"/>
    </xf>
    <xf numFmtId="0" fontId="26" fillId="0" borderId="0" xfId="2" applyFont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8" fillId="0" borderId="0" xfId="2" applyFont="1" applyAlignment="1">
      <alignment horizontal="center" vertical="top" wrapText="1"/>
    </xf>
    <xf numFmtId="0" fontId="26" fillId="0" borderId="0" xfId="2" applyFont="1" applyAlignment="1">
      <alignment horizontal="center" vertical="top" wrapText="1"/>
    </xf>
    <xf numFmtId="167" fontId="8" fillId="0" borderId="0" xfId="4" applyNumberFormat="1" applyFont="1" applyBorder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3" fillId="3" borderId="24" xfId="0" applyFont="1" applyFill="1" applyBorder="1" applyAlignment="1">
      <alignment horizontal="left" vertical="top" wrapText="1"/>
    </xf>
    <xf numFmtId="0" fontId="13" fillId="3" borderId="25" xfId="0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31" fillId="3" borderId="41" xfId="0" applyFont="1" applyFill="1" applyBorder="1" applyAlignment="1">
      <alignment horizontal="center" vertical="center" wrapText="1"/>
    </xf>
    <xf numFmtId="0" fontId="31" fillId="3" borderId="44" xfId="0" applyFont="1" applyFill="1" applyBorder="1" applyAlignment="1">
      <alignment horizontal="center" vertical="center" wrapText="1"/>
    </xf>
    <xf numFmtId="0" fontId="31" fillId="3" borderId="46" xfId="0" applyFont="1" applyFill="1" applyBorder="1" applyAlignment="1">
      <alignment horizontal="center" vertical="center" wrapText="1"/>
    </xf>
    <xf numFmtId="0" fontId="31" fillId="3" borderId="42" xfId="0" applyFont="1" applyFill="1" applyBorder="1" applyAlignment="1">
      <alignment horizontal="center" vertical="center"/>
    </xf>
    <xf numFmtId="0" fontId="31" fillId="3" borderId="43" xfId="0" applyFont="1" applyFill="1" applyBorder="1" applyAlignment="1">
      <alignment horizontal="center" vertical="center"/>
    </xf>
    <xf numFmtId="0" fontId="31" fillId="3" borderId="42" xfId="0" applyFont="1" applyFill="1" applyBorder="1" applyAlignment="1">
      <alignment horizontal="center" vertical="center" wrapText="1"/>
    </xf>
    <xf numFmtId="0" fontId="31" fillId="3" borderId="45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35" fillId="3" borderId="36" xfId="0" applyFont="1" applyFill="1" applyBorder="1" applyAlignment="1">
      <alignment horizontal="left" vertical="top" wrapText="1"/>
    </xf>
    <xf numFmtId="0" fontId="35" fillId="3" borderId="37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31" fillId="0" borderId="0" xfId="0" applyFont="1" applyAlignment="1">
      <alignment horizontal="right" vertical="top"/>
    </xf>
    <xf numFmtId="0" fontId="0" fillId="0" borderId="17" xfId="0" applyBorder="1" applyAlignment="1">
      <alignment horizontal="left" vertical="top"/>
    </xf>
    <xf numFmtId="0" fontId="19" fillId="0" borderId="2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 wrapText="1"/>
    </xf>
    <xf numFmtId="170" fontId="19" fillId="0" borderId="28" xfId="0" applyNumberFormat="1" applyFont="1" applyBorder="1" applyAlignment="1">
      <alignment horizontal="center" vertical="top"/>
    </xf>
    <xf numFmtId="170" fontId="19" fillId="0" borderId="29" xfId="0" applyNumberFormat="1" applyFont="1" applyBorder="1" applyAlignment="1">
      <alignment horizontal="center" vertical="top"/>
    </xf>
    <xf numFmtId="170" fontId="19" fillId="0" borderId="23" xfId="0" applyNumberFormat="1" applyFont="1" applyBorder="1" applyAlignment="1">
      <alignment horizontal="center" vertical="top"/>
    </xf>
    <xf numFmtId="170" fontId="19" fillId="0" borderId="25" xfId="0" applyNumberFormat="1" applyFont="1" applyBorder="1" applyAlignment="1">
      <alignment horizontal="center" vertical="top"/>
    </xf>
    <xf numFmtId="0" fontId="36" fillId="3" borderId="23" xfId="0" applyFont="1" applyFill="1" applyBorder="1" applyAlignment="1">
      <alignment horizontal="center" wrapText="1"/>
    </xf>
    <xf numFmtId="0" fontId="36" fillId="3" borderId="24" xfId="0" applyFont="1" applyFill="1" applyBorder="1" applyAlignment="1">
      <alignment horizontal="center" wrapText="1"/>
    </xf>
    <xf numFmtId="0" fontId="36" fillId="3" borderId="25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left" vertical="top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5" fillId="3" borderId="36" xfId="0" applyFont="1" applyFill="1" applyBorder="1" applyAlignment="1">
      <alignment horizontal="left" vertical="top" wrapText="1" indent="2"/>
    </xf>
    <xf numFmtId="0" fontId="35" fillId="3" borderId="37" xfId="0" applyFont="1" applyFill="1" applyBorder="1" applyAlignment="1">
      <alignment horizontal="left" vertical="top" wrapText="1" indent="2"/>
    </xf>
    <xf numFmtId="0" fontId="19" fillId="0" borderId="24" xfId="0" applyFont="1" applyBorder="1" applyAlignment="1">
      <alignment horizontal="center" vertical="top" wrapText="1"/>
    </xf>
  </cellXfs>
  <cellStyles count="6">
    <cellStyle name="Обычный" xfId="0" builtinId="0"/>
    <cellStyle name="Обычный 3" xfId="3"/>
    <cellStyle name="Обычный 3 2" xfId="2"/>
    <cellStyle name="Процентный" xfId="1" builtinId="5"/>
    <cellStyle name="Финансовый" xfId="5" builtinId="3"/>
    <cellStyle name="Финансовый 2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windows_user\Desktop\2023%20&#1081;&#1080;&#1083;\&#1084;&#1091;&#1088;&#1086;&#1078;&#1072;&#1072;&#1090;-109961\09%20&#1089;&#1077;&#1085;&#1090;&#1103;&#1073;&#1088;&#1100;\&#1058;&#1086;&#1096;&#1082;&#1077;&#1085;&#1090;_&#1053;&#1091;&#1088;&#1072;&#1092;&#1096;&#1086;&#1085;_&#1059;&#1085;&#1080;&#1074;&#1077;&#1088;&#1089;&#1080;&#1090;&#1077;&#1090;_&#1087;&#1086;&#1089;&#1083;_&#1101;&#1082;&#1089;\&#1058;&#1086;&#1096;&#1082;&#1077;&#1085;&#1090;%20&#1053;&#1091;&#1088;&#1072;&#1092;&#1096;&#1086;&#1085;%20&#1059;&#1085;&#1080;&#1074;&#1077;&#1088;&#1089;&#1080;&#1090;&#1077;&#1090;%20&#1087;&#1086;&#1089;&#1083;.&#1101;&#1082;&#1089;\&#1055;&#1054;&#1057;&#1051;&#1045;%20&#1069;&#1050;&#1057;&#1055;&#1045;&#1056;&#1058;&#1048;&#1047;&#1067;\&#1055;&#1054;&#1057;&#1051;&#1045;%20&#1069;&#1050;&#1057;&#1055;&#1045;&#1056;&#1058;&#1048;&#1047;&#1067;\&#1055;&#1054;&#1057;&#1051;&#1045;%20&#1069;&#1050;&#1057;&#1055;&#1045;&#1056;&#1058;&#1048;&#1047;&#1067;\0.&#1057;&#1042;&#1054;&#1044;&#1053;&#1067;&#1049;%20&#1056;&#1040;&#1057;&#1063;&#1045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Объектная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topLeftCell="A10" zoomScaleNormal="100" zoomScaleSheetLayoutView="100" workbookViewId="0">
      <selection activeCell="G32" sqref="G32"/>
    </sheetView>
  </sheetViews>
  <sheetFormatPr defaultRowHeight="12.75"/>
  <cols>
    <col min="7" max="7" width="13.140625" customWidth="1"/>
    <col min="8" max="8" width="18.140625" customWidth="1"/>
    <col min="9" max="9" width="5.42578125" customWidth="1"/>
  </cols>
  <sheetData>
    <row r="1" spans="1:9" ht="24.75" customHeight="1">
      <c r="A1" s="77"/>
      <c r="B1" s="77"/>
      <c r="C1" s="77"/>
      <c r="D1" s="77"/>
      <c r="E1" s="77"/>
      <c r="F1" s="77"/>
      <c r="G1" s="77"/>
      <c r="H1" s="77"/>
    </row>
    <row r="2" spans="1:9" ht="18.75" customHeight="1">
      <c r="A2" s="77"/>
      <c r="B2" s="77"/>
      <c r="C2" s="77"/>
      <c r="D2" s="77"/>
      <c r="E2" s="77"/>
      <c r="F2" s="77"/>
      <c r="G2" s="77"/>
      <c r="H2" s="77"/>
    </row>
    <row r="3" spans="1:9" ht="24" customHeight="1">
      <c r="A3" s="249" t="s">
        <v>177</v>
      </c>
      <c r="B3" s="249"/>
      <c r="C3" s="249"/>
      <c r="D3" s="249"/>
      <c r="E3" s="249"/>
      <c r="F3" s="249"/>
      <c r="G3" s="249"/>
      <c r="H3" s="249"/>
    </row>
    <row r="4" spans="1:9" ht="15.75" customHeight="1">
      <c r="A4" s="250"/>
      <c r="B4" s="250"/>
      <c r="C4" s="250"/>
      <c r="D4" s="250"/>
      <c r="E4" s="250"/>
      <c r="F4" s="250"/>
      <c r="G4" s="250"/>
      <c r="H4" s="250"/>
    </row>
    <row r="5" spans="1:9">
      <c r="A5" s="78"/>
      <c r="B5" s="78"/>
      <c r="C5" s="78"/>
      <c r="D5" s="78"/>
      <c r="E5" s="78"/>
      <c r="F5" s="78"/>
      <c r="G5" s="78"/>
      <c r="H5" s="78"/>
    </row>
    <row r="6" spans="1:9" ht="15.75">
      <c r="A6" s="77"/>
      <c r="B6" s="77"/>
      <c r="C6" s="77"/>
      <c r="D6" s="77"/>
      <c r="E6" s="77"/>
      <c r="F6" s="77"/>
      <c r="G6" s="79"/>
      <c r="H6" s="79" t="s">
        <v>3200</v>
      </c>
    </row>
    <row r="7" spans="1:9" ht="15.75">
      <c r="A7" s="77"/>
      <c r="B7" s="77"/>
      <c r="C7" s="77"/>
      <c r="D7" s="77"/>
      <c r="E7" s="77"/>
      <c r="F7" s="77"/>
      <c r="G7" s="79"/>
      <c r="H7" s="79" t="s">
        <v>3199</v>
      </c>
    </row>
    <row r="8" spans="1:9" ht="15.75">
      <c r="A8" s="77"/>
      <c r="B8" s="77"/>
      <c r="C8" s="77"/>
      <c r="D8" s="77"/>
      <c r="E8" s="77"/>
      <c r="F8" s="77"/>
      <c r="G8" s="80"/>
      <c r="H8" s="79" t="s">
        <v>178</v>
      </c>
    </row>
    <row r="9" spans="1:9" ht="15.75">
      <c r="A9" s="77"/>
      <c r="B9" s="77"/>
      <c r="C9" s="77"/>
      <c r="D9" s="77"/>
      <c r="E9" s="77"/>
      <c r="F9" s="77"/>
      <c r="G9" s="80"/>
      <c r="H9" s="79" t="s">
        <v>3201</v>
      </c>
    </row>
    <row r="10" spans="1:9" ht="15.75">
      <c r="A10" s="77"/>
      <c r="B10" s="77"/>
      <c r="C10" s="77"/>
      <c r="D10" s="77"/>
      <c r="E10" s="77"/>
      <c r="F10" s="77"/>
      <c r="G10" s="80"/>
      <c r="H10" s="80"/>
    </row>
    <row r="11" spans="1:9" ht="15.75">
      <c r="A11" s="77"/>
      <c r="B11" s="77"/>
      <c r="C11" s="77"/>
      <c r="D11" s="77"/>
      <c r="E11" s="77"/>
      <c r="F11" s="77"/>
      <c r="G11" s="81"/>
      <c r="H11" s="81"/>
    </row>
    <row r="12" spans="1:9" ht="20.25">
      <c r="A12" s="249" t="s">
        <v>179</v>
      </c>
      <c r="B12" s="249"/>
      <c r="C12" s="249"/>
      <c r="D12" s="249"/>
      <c r="E12" s="249"/>
      <c r="F12" s="249"/>
      <c r="G12" s="249"/>
      <c r="H12" s="249"/>
    </row>
    <row r="13" spans="1:9" ht="20.25">
      <c r="A13" s="249" t="s">
        <v>180</v>
      </c>
      <c r="B13" s="249"/>
      <c r="C13" s="249"/>
      <c r="D13" s="249"/>
      <c r="E13" s="249"/>
      <c r="F13" s="249"/>
      <c r="G13" s="249"/>
      <c r="H13" s="249"/>
      <c r="I13" s="82"/>
    </row>
    <row r="14" spans="1:9" ht="15.75">
      <c r="A14" s="77"/>
      <c r="B14" s="77"/>
      <c r="C14" s="77"/>
      <c r="D14" s="243" t="s">
        <v>181</v>
      </c>
      <c r="E14" s="243"/>
      <c r="F14" s="77"/>
      <c r="G14" s="77"/>
      <c r="H14" s="77"/>
      <c r="I14" s="82"/>
    </row>
    <row r="15" spans="1:9" ht="73.5" customHeight="1">
      <c r="A15" s="248" t="str">
        <f>'НБУ свод'!A8</f>
        <v>РП "СТРОИТЕЛЬСТВО ЗДАНИЯ ЦЕНТРА БАНКОВСКИХ УСЛУГ ГОЛОВНОЕ УПРАВЛЕНИЕ СЫРДАРЬИНСКОЙ ОБЛАСТИ АО НАЦИОНАЛЬНОГО БАНКА ВЭД РУ"</v>
      </c>
      <c r="B15" s="248"/>
      <c r="C15" s="248"/>
      <c r="D15" s="248"/>
      <c r="E15" s="248"/>
      <c r="F15" s="248"/>
      <c r="G15" s="248"/>
      <c r="H15" s="248"/>
      <c r="I15" s="82"/>
    </row>
    <row r="16" spans="1:9" ht="21" customHeight="1">
      <c r="A16" s="83"/>
      <c r="B16" s="83"/>
      <c r="C16" s="83"/>
      <c r="D16" s="83"/>
      <c r="E16" s="83"/>
      <c r="F16" s="83"/>
      <c r="G16" s="83"/>
      <c r="H16" s="83"/>
      <c r="I16" s="77"/>
    </row>
    <row r="17" spans="1:9" ht="21" customHeight="1">
      <c r="A17" s="83"/>
      <c r="B17" s="83"/>
      <c r="C17" s="83"/>
      <c r="D17" s="83"/>
      <c r="E17" s="83"/>
      <c r="F17" s="83"/>
      <c r="G17" s="83"/>
      <c r="H17" s="83"/>
      <c r="I17" s="77"/>
    </row>
    <row r="18" spans="1:9" ht="21" customHeight="1">
      <c r="A18" s="83"/>
      <c r="B18" s="83"/>
      <c r="C18" s="83"/>
      <c r="D18" s="83"/>
      <c r="E18" s="83"/>
      <c r="F18" s="83"/>
      <c r="G18" s="83"/>
      <c r="H18" s="83"/>
      <c r="I18" s="77"/>
    </row>
    <row r="19" spans="1:9" ht="21" customHeight="1">
      <c r="A19" s="83"/>
      <c r="B19" s="83"/>
      <c r="C19" s="83"/>
      <c r="D19" s="83"/>
      <c r="E19" s="83"/>
      <c r="F19" s="83"/>
      <c r="G19" s="83"/>
      <c r="H19" s="83"/>
      <c r="I19" s="77"/>
    </row>
    <row r="20" spans="1:9">
      <c r="A20" s="77"/>
      <c r="B20" s="77"/>
      <c r="C20" s="77"/>
      <c r="D20" s="77"/>
      <c r="E20" s="77"/>
      <c r="F20" s="77"/>
      <c r="G20" s="77"/>
      <c r="H20" s="77"/>
      <c r="I20" s="82"/>
    </row>
    <row r="21" spans="1:9" ht="15.75">
      <c r="A21" s="77"/>
      <c r="B21" s="245" t="s">
        <v>182</v>
      </c>
      <c r="C21" s="245"/>
      <c r="D21" s="245"/>
      <c r="E21" s="245"/>
      <c r="F21" s="245"/>
      <c r="G21" s="245"/>
      <c r="H21" s="245"/>
      <c r="I21" s="82"/>
    </row>
    <row r="22" spans="1:9" ht="15.75">
      <c r="A22" s="77"/>
      <c r="B22" s="246" t="s">
        <v>183</v>
      </c>
      <c r="C22" s="246"/>
      <c r="D22" s="246"/>
      <c r="E22" s="246"/>
      <c r="F22" s="246"/>
      <c r="G22" s="246"/>
      <c r="H22" s="246"/>
      <c r="I22" s="82"/>
    </row>
    <row r="23" spans="1:9" ht="15.75">
      <c r="A23" s="77"/>
      <c r="B23" s="246" t="s">
        <v>184</v>
      </c>
      <c r="C23" s="246"/>
      <c r="D23" s="246"/>
      <c r="E23" s="246"/>
      <c r="F23" s="246"/>
      <c r="G23" s="246"/>
      <c r="H23" s="246"/>
      <c r="I23" s="82"/>
    </row>
    <row r="24" spans="1:9">
      <c r="A24" s="77"/>
      <c r="B24" s="77"/>
      <c r="C24" s="77"/>
      <c r="D24" s="77"/>
      <c r="E24" s="77"/>
      <c r="F24" s="77"/>
      <c r="G24" s="77"/>
      <c r="H24" s="77"/>
      <c r="I24" s="82"/>
    </row>
    <row r="25" spans="1:9">
      <c r="A25" s="77"/>
      <c r="B25" s="77"/>
      <c r="C25" s="77"/>
      <c r="D25" s="77"/>
      <c r="E25" s="77"/>
      <c r="F25" s="77"/>
      <c r="G25" s="77"/>
      <c r="H25" s="77"/>
      <c r="I25" s="82"/>
    </row>
    <row r="26" spans="1:9" ht="15.75">
      <c r="A26" s="77"/>
      <c r="B26" s="246" t="s">
        <v>185</v>
      </c>
      <c r="C26" s="246"/>
      <c r="D26" s="246"/>
      <c r="E26" s="247">
        <f>'НБУ свод'!C10</f>
        <v>0</v>
      </c>
      <c r="F26" s="247"/>
      <c r="G26" s="247"/>
      <c r="H26" s="84" t="s">
        <v>186</v>
      </c>
      <c r="I26" s="82"/>
    </row>
    <row r="27" spans="1:9" ht="15.75">
      <c r="A27" s="77"/>
      <c r="B27" s="77"/>
      <c r="C27" s="77"/>
      <c r="D27" s="246" t="s">
        <v>187</v>
      </c>
      <c r="E27" s="246"/>
      <c r="F27" s="246"/>
      <c r="G27" s="77"/>
      <c r="H27" s="77"/>
      <c r="I27" s="82"/>
    </row>
    <row r="28" spans="1:9" ht="15.75">
      <c r="A28" s="77"/>
      <c r="B28" s="77"/>
      <c r="C28" s="77"/>
      <c r="D28" s="84"/>
      <c r="E28" s="84"/>
      <c r="F28" s="84"/>
      <c r="G28" s="77"/>
      <c r="H28" s="77"/>
      <c r="I28" s="82"/>
    </row>
    <row r="29" spans="1:9" ht="15.75">
      <c r="A29" s="77"/>
      <c r="B29" s="77"/>
      <c r="C29" s="77"/>
      <c r="D29" s="84"/>
      <c r="E29" s="84"/>
      <c r="F29" s="84"/>
      <c r="G29" s="77"/>
      <c r="H29" s="77"/>
      <c r="I29" s="82"/>
    </row>
    <row r="30" spans="1:9" ht="15.75">
      <c r="A30" s="77"/>
      <c r="B30" s="77"/>
      <c r="C30" s="77"/>
      <c r="D30" s="84"/>
      <c r="E30" s="84"/>
      <c r="F30" s="84"/>
      <c r="G30" s="77"/>
      <c r="H30" s="77"/>
      <c r="I30" s="82"/>
    </row>
    <row r="31" spans="1:9" ht="15.75">
      <c r="A31" s="77"/>
      <c r="B31" s="77"/>
      <c r="C31" s="77"/>
      <c r="D31" s="84"/>
      <c r="E31" s="84"/>
      <c r="F31" s="84"/>
      <c r="G31" s="77"/>
      <c r="H31" s="77"/>
      <c r="I31" s="82"/>
    </row>
    <row r="32" spans="1:9" ht="15.75">
      <c r="A32" s="77"/>
      <c r="B32" s="77"/>
      <c r="C32" s="77"/>
      <c r="D32" s="84"/>
      <c r="E32" s="84"/>
      <c r="F32" s="84"/>
      <c r="G32" s="77"/>
      <c r="H32" s="77"/>
      <c r="I32" s="82"/>
    </row>
    <row r="33" spans="1:9" ht="15.75">
      <c r="A33" s="77"/>
      <c r="B33" s="77"/>
      <c r="C33" s="77"/>
      <c r="D33" s="84"/>
      <c r="E33" s="84"/>
      <c r="F33" s="84"/>
      <c r="G33" s="77"/>
      <c r="H33" s="77"/>
      <c r="I33" s="82"/>
    </row>
    <row r="34" spans="1:9" ht="15.75">
      <c r="A34" s="77"/>
      <c r="B34" s="77"/>
      <c r="C34" s="77"/>
      <c r="D34" s="84"/>
      <c r="E34" s="84"/>
      <c r="F34" s="84"/>
      <c r="G34" s="77"/>
      <c r="H34" s="77"/>
      <c r="I34" s="82"/>
    </row>
    <row r="35" spans="1:9">
      <c r="A35" s="77"/>
      <c r="B35" s="77"/>
      <c r="C35" s="77"/>
      <c r="D35" s="77"/>
      <c r="E35" s="77"/>
      <c r="F35" s="77"/>
      <c r="G35" s="77"/>
      <c r="H35" s="77"/>
      <c r="I35" s="82"/>
    </row>
    <row r="36" spans="1:9" s="121" customFormat="1">
      <c r="A36" s="77"/>
      <c r="B36" s="77"/>
      <c r="C36" s="77"/>
      <c r="D36" s="77"/>
      <c r="E36" s="77"/>
      <c r="F36" s="77"/>
      <c r="G36" s="77"/>
      <c r="H36" s="77"/>
      <c r="I36" s="82"/>
    </row>
    <row r="37" spans="1:9" s="121" customFormat="1" ht="15.6" customHeight="1">
      <c r="A37" s="77"/>
      <c r="B37" s="102" t="s">
        <v>188</v>
      </c>
      <c r="C37" s="102"/>
      <c r="D37" s="85"/>
      <c r="E37" s="77"/>
      <c r="F37" s="77"/>
      <c r="G37" s="77"/>
      <c r="H37" s="77"/>
      <c r="I37" s="82"/>
    </row>
    <row r="38" spans="1:9" s="121" customFormat="1" ht="15.75">
      <c r="A38" s="86" t="s">
        <v>177</v>
      </c>
      <c r="B38" s="87"/>
      <c r="C38" s="87"/>
      <c r="D38" s="87"/>
      <c r="E38" s="77"/>
      <c r="F38" s="77"/>
      <c r="G38" s="88"/>
      <c r="H38" s="89" t="s">
        <v>189</v>
      </c>
    </row>
    <row r="39" spans="1:9" s="121" customFormat="1">
      <c r="A39" s="77"/>
      <c r="B39" s="77"/>
      <c r="C39" s="77"/>
      <c r="D39" s="77"/>
      <c r="E39" s="77"/>
      <c r="F39" s="77"/>
      <c r="G39" s="77"/>
      <c r="H39" s="77"/>
      <c r="I39" s="82"/>
    </row>
    <row r="40" spans="1:9" s="121" customFormat="1" ht="15.75">
      <c r="A40" s="77"/>
      <c r="B40" s="102" t="s">
        <v>3197</v>
      </c>
      <c r="C40" s="102"/>
      <c r="D40" s="85"/>
      <c r="E40" s="77"/>
      <c r="F40" s="77"/>
      <c r="G40" s="77"/>
      <c r="H40" s="88" t="s">
        <v>3198</v>
      </c>
      <c r="I40" s="82"/>
    </row>
    <row r="41" spans="1:9" s="121" customFormat="1" ht="15.75">
      <c r="A41" s="86"/>
      <c r="B41" s="87"/>
      <c r="C41" s="87"/>
      <c r="D41" s="87"/>
      <c r="E41" s="77"/>
      <c r="F41" s="77"/>
      <c r="G41" s="88"/>
      <c r="H41" s="89"/>
    </row>
    <row r="42" spans="1:9">
      <c r="A42" s="77"/>
      <c r="B42" s="77"/>
      <c r="C42" s="77"/>
      <c r="D42" s="77"/>
      <c r="E42" s="77"/>
      <c r="F42" s="77"/>
      <c r="G42" s="77"/>
      <c r="H42" s="77"/>
    </row>
    <row r="43" spans="1:9">
      <c r="A43" s="77"/>
      <c r="B43" s="77"/>
      <c r="C43" s="77"/>
      <c r="D43" s="244" t="s">
        <v>191</v>
      </c>
      <c r="E43" s="244"/>
      <c r="F43" s="244"/>
      <c r="G43" s="77"/>
      <c r="H43" s="77"/>
    </row>
    <row r="44" spans="1:9" ht="83.25" hidden="1" customHeight="1">
      <c r="A44" s="77"/>
      <c r="B44" s="77"/>
      <c r="C44" s="77"/>
      <c r="D44" s="77"/>
      <c r="E44" s="77"/>
      <c r="F44" s="77"/>
      <c r="G44" s="77"/>
      <c r="H44" s="77"/>
    </row>
    <row r="45" spans="1:9" ht="83.25" hidden="1" customHeight="1">
      <c r="A45" s="77"/>
      <c r="B45" s="242" t="s">
        <v>190</v>
      </c>
      <c r="C45" s="242"/>
      <c r="D45" s="77"/>
      <c r="E45" s="77"/>
      <c r="F45" s="77"/>
      <c r="G45" s="243"/>
      <c r="H45" s="243"/>
    </row>
    <row r="46" spans="1:9" ht="83.25" hidden="1" customHeight="1">
      <c r="A46" s="77"/>
      <c r="B46" s="77"/>
      <c r="C46" s="77"/>
      <c r="D46" s="77"/>
      <c r="E46" s="77"/>
      <c r="F46" s="77"/>
      <c r="G46" s="77"/>
      <c r="H46" s="77"/>
    </row>
    <row r="47" spans="1:9" ht="83.25" hidden="1" customHeight="1">
      <c r="A47" s="77"/>
      <c r="B47" s="77"/>
      <c r="C47" s="77"/>
      <c r="D47" s="77"/>
      <c r="E47" s="77"/>
      <c r="F47" s="77"/>
      <c r="G47" s="77"/>
      <c r="H47" s="77"/>
    </row>
    <row r="48" spans="1:9" ht="83.25" hidden="1" customHeight="1">
      <c r="A48" s="77"/>
      <c r="B48" s="77"/>
      <c r="C48" s="77"/>
      <c r="D48" s="77"/>
      <c r="E48" s="77"/>
      <c r="F48" s="77"/>
      <c r="G48" s="77"/>
      <c r="H48" s="77"/>
    </row>
    <row r="49" spans="1:8">
      <c r="A49" s="77"/>
      <c r="B49" s="77"/>
      <c r="C49" s="77"/>
      <c r="D49" s="244"/>
      <c r="E49" s="244"/>
      <c r="F49" s="244"/>
      <c r="G49" s="77"/>
      <c r="H49" s="77"/>
    </row>
    <row r="50" spans="1:8">
      <c r="A50" s="77"/>
      <c r="B50" s="77"/>
      <c r="C50" s="77"/>
      <c r="D50" s="77"/>
      <c r="E50" s="77"/>
      <c r="F50" s="77"/>
      <c r="G50" s="77"/>
      <c r="H50" s="77"/>
    </row>
    <row r="51" spans="1:8">
      <c r="A51" s="77"/>
      <c r="B51" s="77"/>
      <c r="C51" s="77"/>
      <c r="D51" s="77"/>
      <c r="E51" s="77"/>
      <c r="F51" s="77"/>
      <c r="G51" s="77"/>
      <c r="H51" s="77"/>
    </row>
    <row r="52" spans="1:8">
      <c r="A52" s="77"/>
      <c r="B52" s="77"/>
      <c r="C52" s="77"/>
      <c r="D52" s="77"/>
      <c r="E52" s="77"/>
      <c r="F52" s="77"/>
      <c r="G52" s="77"/>
      <c r="H52" s="77"/>
    </row>
    <row r="53" spans="1:8">
      <c r="A53" s="77"/>
      <c r="B53" s="77"/>
      <c r="C53" s="77"/>
      <c r="D53" s="77"/>
      <c r="E53" s="77"/>
      <c r="F53" s="77"/>
      <c r="G53" s="77"/>
      <c r="H53" s="77"/>
    </row>
    <row r="54" spans="1:8">
      <c r="A54" s="77"/>
      <c r="B54" s="77"/>
      <c r="C54" s="77"/>
      <c r="D54" s="77"/>
      <c r="E54" s="77"/>
      <c r="F54" s="77"/>
      <c r="G54" s="77"/>
      <c r="H54" s="77"/>
    </row>
    <row r="55" spans="1:8">
      <c r="A55" s="77"/>
      <c r="B55" s="77"/>
      <c r="C55" s="77"/>
      <c r="D55" s="77"/>
      <c r="E55" s="77"/>
      <c r="F55" s="77"/>
      <c r="G55" s="77"/>
      <c r="H55" s="77"/>
    </row>
    <row r="56" spans="1:8">
      <c r="A56" s="77"/>
      <c r="B56" s="77"/>
      <c r="C56" s="77"/>
      <c r="D56" s="77"/>
      <c r="E56" s="77"/>
      <c r="F56" s="77"/>
      <c r="G56" s="77"/>
      <c r="H56" s="77"/>
    </row>
    <row r="61" spans="1:8" ht="20.25" customHeight="1"/>
    <row r="62" spans="1:8" ht="83.25" hidden="1" customHeight="1"/>
    <row r="63" spans="1:8" ht="83.25" hidden="1" customHeight="1"/>
    <row r="65" ht="83.25" hidden="1" customHeight="1"/>
  </sheetData>
  <mergeCells count="16">
    <mergeCell ref="A15:H15"/>
    <mergeCell ref="A3:H3"/>
    <mergeCell ref="A4:H4"/>
    <mergeCell ref="A12:H12"/>
    <mergeCell ref="A13:H13"/>
    <mergeCell ref="D14:E14"/>
    <mergeCell ref="B45:C45"/>
    <mergeCell ref="G45:H45"/>
    <mergeCell ref="D49:F49"/>
    <mergeCell ref="B21:H21"/>
    <mergeCell ref="B22:H22"/>
    <mergeCell ref="B23:H23"/>
    <mergeCell ref="B26:D26"/>
    <mergeCell ref="E26:G26"/>
    <mergeCell ref="D27:F27"/>
    <mergeCell ref="D43:F43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activeCell="F23" sqref="F23:G39"/>
    </sheetView>
  </sheetViews>
  <sheetFormatPr defaultColWidth="8.85546875" defaultRowHeight="12.75"/>
  <cols>
    <col min="1" max="1" width="5.28515625" style="71" customWidth="1"/>
    <col min="2" max="2" width="15.7109375" style="71" customWidth="1"/>
    <col min="3" max="3" width="60.7109375" style="71" customWidth="1"/>
    <col min="4" max="7" width="11.7109375" style="71" customWidth="1"/>
    <col min="8" max="16384" width="8.85546875" style="71"/>
  </cols>
  <sheetData>
    <row r="1" spans="1:8" s="70" customFormat="1">
      <c r="A1" s="133"/>
      <c r="B1" s="133"/>
      <c r="C1" s="133"/>
      <c r="D1" s="133"/>
      <c r="E1" s="133"/>
      <c r="F1" s="133"/>
      <c r="G1" s="133"/>
      <c r="H1" s="133"/>
    </row>
    <row r="2" spans="1:8" s="70" customFormat="1" ht="29.45" customHeight="1">
      <c r="A2" s="133"/>
      <c r="B2" s="300" t="s">
        <v>213</v>
      </c>
      <c r="C2" s="300"/>
      <c r="D2" s="300"/>
      <c r="E2" s="300"/>
      <c r="F2" s="300"/>
      <c r="G2" s="300"/>
      <c r="H2" s="133"/>
    </row>
    <row r="3" spans="1:8" s="70" customFormat="1">
      <c r="A3" s="135"/>
      <c r="B3" s="301" t="s">
        <v>214</v>
      </c>
      <c r="C3" s="301"/>
      <c r="D3" s="301"/>
      <c r="E3" s="301"/>
      <c r="F3" s="301"/>
      <c r="G3" s="301"/>
      <c r="H3" s="133"/>
    </row>
    <row r="4" spans="1:8" s="70" customFormat="1">
      <c r="A4" s="133"/>
      <c r="B4" s="133"/>
      <c r="C4" s="136"/>
      <c r="D4" s="136"/>
      <c r="E4" s="136"/>
      <c r="F4" s="136"/>
      <c r="G4" s="136"/>
      <c r="H4" s="133"/>
    </row>
    <row r="5" spans="1:8" s="70" customFormat="1" ht="15.75">
      <c r="A5" s="137"/>
      <c r="B5" s="137"/>
      <c r="C5" s="138" t="s">
        <v>2485</v>
      </c>
      <c r="D5" s="138" t="s">
        <v>2486</v>
      </c>
      <c r="E5" s="302"/>
      <c r="F5" s="302"/>
      <c r="G5" s="302"/>
      <c r="H5" s="133"/>
    </row>
    <row r="6" spans="1:8" s="70" customFormat="1">
      <c r="A6" s="135"/>
      <c r="B6" s="303" t="s">
        <v>216</v>
      </c>
      <c r="C6" s="303"/>
      <c r="D6" s="303"/>
      <c r="E6" s="303"/>
      <c r="F6" s="303"/>
      <c r="G6" s="303"/>
      <c r="H6" s="133"/>
    </row>
    <row r="7" spans="1:8" s="70" customFormat="1">
      <c r="A7" s="133"/>
      <c r="B7" s="133"/>
      <c r="C7" s="133"/>
      <c r="D7" s="136"/>
      <c r="E7" s="133"/>
      <c r="F7" s="304" t="s">
        <v>217</v>
      </c>
      <c r="G7" s="304"/>
      <c r="H7" s="133"/>
    </row>
    <row r="8" spans="1:8" s="70" customFormat="1">
      <c r="A8" s="224" t="s">
        <v>218</v>
      </c>
      <c r="B8" s="300" t="s">
        <v>3490</v>
      </c>
      <c r="C8" s="300"/>
      <c r="D8" s="300"/>
      <c r="E8" s="300"/>
      <c r="F8" s="300"/>
      <c r="G8" s="300"/>
      <c r="H8" s="133"/>
    </row>
    <row r="9" spans="1:8" s="70" customFormat="1">
      <c r="A9" s="135"/>
      <c r="B9" s="301" t="s">
        <v>220</v>
      </c>
      <c r="C9" s="301"/>
      <c r="D9" s="301"/>
      <c r="E9" s="301"/>
      <c r="F9" s="301"/>
      <c r="G9" s="301"/>
      <c r="H9" s="133"/>
    </row>
    <row r="10" spans="1:8" s="70" customFormat="1">
      <c r="A10" s="133"/>
      <c r="B10" s="133"/>
      <c r="C10" s="133"/>
      <c r="D10" s="133"/>
      <c r="E10" s="133"/>
      <c r="F10" s="133"/>
      <c r="G10" s="133"/>
      <c r="H10" s="133"/>
    </row>
    <row r="11" spans="1:8" s="70" customFormat="1">
      <c r="A11" s="140" t="s">
        <v>221</v>
      </c>
      <c r="B11" s="140"/>
      <c r="C11" s="307"/>
      <c r="D11" s="307"/>
      <c r="E11" s="307"/>
      <c r="F11" s="307"/>
      <c r="G11" s="307"/>
      <c r="H11" s="133"/>
    </row>
    <row r="12" spans="1:8">
      <c r="A12" s="5"/>
      <c r="B12" s="5"/>
      <c r="C12" s="5"/>
      <c r="D12" s="5"/>
      <c r="E12" s="5"/>
      <c r="F12" s="308" t="s">
        <v>2487</v>
      </c>
      <c r="G12" s="308"/>
      <c r="H12" s="5"/>
    </row>
    <row r="13" spans="1:8">
      <c r="A13" s="309" t="s">
        <v>2488</v>
      </c>
      <c r="B13" s="309"/>
      <c r="C13" s="309"/>
      <c r="D13" s="194"/>
      <c r="E13" s="223"/>
      <c r="F13" s="196"/>
      <c r="G13" s="196" t="s">
        <v>2489</v>
      </c>
      <c r="H13" s="220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 s="70" customFormat="1">
      <c r="A15" s="310" t="s">
        <v>2490</v>
      </c>
      <c r="B15" s="310"/>
      <c r="C15" s="310"/>
      <c r="D15" s="310"/>
      <c r="E15" s="310"/>
      <c r="F15" s="310"/>
      <c r="G15" s="310"/>
      <c r="H15" s="133"/>
    </row>
    <row r="16" spans="1:8" s="72" customFormat="1">
      <c r="A16" s="289" t="s">
        <v>222</v>
      </c>
      <c r="B16" s="289" t="s">
        <v>223</v>
      </c>
      <c r="C16" s="289" t="s">
        <v>224</v>
      </c>
      <c r="D16" s="289" t="s">
        <v>225</v>
      </c>
      <c r="E16" s="289" t="s">
        <v>226</v>
      </c>
      <c r="F16" s="292" t="s">
        <v>2488</v>
      </c>
      <c r="G16" s="293"/>
      <c r="H16" s="141"/>
    </row>
    <row r="17" spans="1:8" s="72" customFormat="1" ht="12.75" customHeight="1">
      <c r="A17" s="290"/>
      <c r="B17" s="290"/>
      <c r="C17" s="290"/>
      <c r="D17" s="290"/>
      <c r="E17" s="290"/>
      <c r="F17" s="294" t="s">
        <v>2491</v>
      </c>
      <c r="G17" s="295"/>
      <c r="H17" s="141"/>
    </row>
    <row r="18" spans="1:8" s="72" customFormat="1">
      <c r="A18" s="291"/>
      <c r="B18" s="291"/>
      <c r="C18" s="291"/>
      <c r="D18" s="291"/>
      <c r="E18" s="291"/>
      <c r="F18" s="197" t="s">
        <v>2492</v>
      </c>
      <c r="G18" s="197" t="s">
        <v>2493</v>
      </c>
      <c r="H18" s="141"/>
    </row>
    <row r="19" spans="1:8" s="73" customFormat="1">
      <c r="A19" s="198">
        <v>1</v>
      </c>
      <c r="B19" s="199">
        <v>2</v>
      </c>
      <c r="C19" s="199">
        <v>3</v>
      </c>
      <c r="D19" s="199">
        <v>4</v>
      </c>
      <c r="E19" s="199">
        <v>5</v>
      </c>
      <c r="F19" s="200">
        <v>6</v>
      </c>
      <c r="G19" s="200">
        <v>7</v>
      </c>
      <c r="H19" s="219"/>
    </row>
    <row r="20" spans="1:8" ht="13.5" thickBot="1">
      <c r="A20" s="296"/>
      <c r="B20" s="297"/>
      <c r="C20" s="297"/>
      <c r="D20" s="297"/>
      <c r="E20" s="297"/>
      <c r="F20" s="297"/>
      <c r="G20" s="297"/>
    </row>
    <row r="21" spans="1:8" s="70" customFormat="1" ht="13.5" thickTop="1">
      <c r="A21" s="298" t="s">
        <v>2494</v>
      </c>
      <c r="B21" s="299"/>
      <c r="C21" s="299"/>
      <c r="D21" s="299"/>
      <c r="E21" s="299"/>
      <c r="F21" s="299"/>
      <c r="G21" s="299"/>
      <c r="H21" s="148"/>
    </row>
    <row r="22" spans="1:8" s="70" customFormat="1">
      <c r="A22" s="201"/>
      <c r="B22" s="202"/>
      <c r="C22" s="203" t="s">
        <v>2801</v>
      </c>
      <c r="D22" s="204"/>
      <c r="E22" s="205"/>
      <c r="F22" s="205"/>
      <c r="G22" s="206"/>
      <c r="H22" s="133"/>
    </row>
    <row r="23" spans="1:8" s="70" customFormat="1">
      <c r="A23" s="207" t="s">
        <v>231</v>
      </c>
      <c r="B23" s="208" t="s">
        <v>561</v>
      </c>
      <c r="C23" s="208" t="s">
        <v>3491</v>
      </c>
      <c r="D23" s="209" t="s">
        <v>400</v>
      </c>
      <c r="E23" s="210">
        <v>1</v>
      </c>
      <c r="F23" s="211"/>
      <c r="G23" s="212"/>
      <c r="H23" s="133"/>
    </row>
    <row r="24" spans="1:8" s="70" customFormat="1">
      <c r="A24" s="207" t="s">
        <v>245</v>
      </c>
      <c r="B24" s="208" t="s">
        <v>561</v>
      </c>
      <c r="C24" s="208" t="s">
        <v>3492</v>
      </c>
      <c r="D24" s="209" t="s">
        <v>400</v>
      </c>
      <c r="E24" s="210">
        <v>9</v>
      </c>
      <c r="F24" s="211"/>
      <c r="G24" s="212"/>
      <c r="H24" s="133"/>
    </row>
    <row r="25" spans="1:8" s="70" customFormat="1">
      <c r="A25" s="207" t="s">
        <v>239</v>
      </c>
      <c r="B25" s="208" t="s">
        <v>561</v>
      </c>
      <c r="C25" s="208" t="s">
        <v>3493</v>
      </c>
      <c r="D25" s="209" t="s">
        <v>2537</v>
      </c>
      <c r="E25" s="210">
        <v>2</v>
      </c>
      <c r="F25" s="211"/>
      <c r="G25" s="212"/>
      <c r="H25" s="133"/>
    </row>
    <row r="26" spans="1:8" s="70" customFormat="1">
      <c r="A26" s="207" t="s">
        <v>256</v>
      </c>
      <c r="B26" s="208" t="s">
        <v>561</v>
      </c>
      <c r="C26" s="208" t="s">
        <v>3494</v>
      </c>
      <c r="D26" s="209" t="s">
        <v>400</v>
      </c>
      <c r="E26" s="210">
        <v>8</v>
      </c>
      <c r="F26" s="211"/>
      <c r="G26" s="212"/>
      <c r="H26" s="133"/>
    </row>
    <row r="27" spans="1:8" s="70" customFormat="1">
      <c r="A27" s="207" t="s">
        <v>260</v>
      </c>
      <c r="B27" s="208" t="s">
        <v>561</v>
      </c>
      <c r="C27" s="208" t="s">
        <v>3495</v>
      </c>
      <c r="D27" s="209" t="s">
        <v>400</v>
      </c>
      <c r="E27" s="210">
        <v>21</v>
      </c>
      <c r="F27" s="211"/>
      <c r="G27" s="212"/>
      <c r="H27" s="133"/>
    </row>
    <row r="28" spans="1:8" s="70" customFormat="1">
      <c r="A28" s="207" t="s">
        <v>271</v>
      </c>
      <c r="B28" s="208" t="s">
        <v>561</v>
      </c>
      <c r="C28" s="208" t="s">
        <v>3496</v>
      </c>
      <c r="D28" s="209" t="s">
        <v>400</v>
      </c>
      <c r="E28" s="210">
        <v>12</v>
      </c>
      <c r="F28" s="211"/>
      <c r="G28" s="212"/>
      <c r="H28" s="133"/>
    </row>
    <row r="29" spans="1:8" s="70" customFormat="1">
      <c r="A29" s="207" t="s">
        <v>279</v>
      </c>
      <c r="B29" s="208" t="s">
        <v>561</v>
      </c>
      <c r="C29" s="208" t="s">
        <v>3497</v>
      </c>
      <c r="D29" s="209" t="s">
        <v>400</v>
      </c>
      <c r="E29" s="210">
        <v>12</v>
      </c>
      <c r="F29" s="211"/>
      <c r="G29" s="212"/>
      <c r="H29" s="133"/>
    </row>
    <row r="30" spans="1:8" s="70" customFormat="1">
      <c r="A30" s="207" t="s">
        <v>290</v>
      </c>
      <c r="B30" s="208" t="s">
        <v>561</v>
      </c>
      <c r="C30" s="208" t="s">
        <v>3498</v>
      </c>
      <c r="D30" s="209" t="s">
        <v>400</v>
      </c>
      <c r="E30" s="210">
        <v>4</v>
      </c>
      <c r="F30" s="211"/>
      <c r="G30" s="212"/>
      <c r="H30" s="133"/>
    </row>
    <row r="31" spans="1:8" s="70" customFormat="1">
      <c r="A31" s="207" t="s">
        <v>302</v>
      </c>
      <c r="B31" s="208" t="s">
        <v>561</v>
      </c>
      <c r="C31" s="208" t="s">
        <v>3499</v>
      </c>
      <c r="D31" s="209" t="s">
        <v>400</v>
      </c>
      <c r="E31" s="210">
        <v>3</v>
      </c>
      <c r="F31" s="211"/>
      <c r="G31" s="212"/>
      <c r="H31" s="133"/>
    </row>
    <row r="32" spans="1:8" s="70" customFormat="1">
      <c r="A32" s="207" t="s">
        <v>315</v>
      </c>
      <c r="B32" s="208" t="s">
        <v>561</v>
      </c>
      <c r="C32" s="208" t="s">
        <v>3500</v>
      </c>
      <c r="D32" s="209" t="s">
        <v>400</v>
      </c>
      <c r="E32" s="210">
        <v>1</v>
      </c>
      <c r="F32" s="211"/>
      <c r="G32" s="212"/>
      <c r="H32" s="133"/>
    </row>
    <row r="33" spans="1:8" s="70" customFormat="1">
      <c r="A33" s="207" t="s">
        <v>325</v>
      </c>
      <c r="B33" s="208" t="s">
        <v>561</v>
      </c>
      <c r="C33" s="208" t="s">
        <v>3501</v>
      </c>
      <c r="D33" s="209" t="s">
        <v>400</v>
      </c>
      <c r="E33" s="210">
        <v>4</v>
      </c>
      <c r="F33" s="211"/>
      <c r="G33" s="212"/>
      <c r="H33" s="133"/>
    </row>
    <row r="34" spans="1:8" s="70" customFormat="1">
      <c r="A34" s="207" t="s">
        <v>368</v>
      </c>
      <c r="B34" s="208" t="s">
        <v>561</v>
      </c>
      <c r="C34" s="208" t="s">
        <v>3502</v>
      </c>
      <c r="D34" s="209" t="s">
        <v>400</v>
      </c>
      <c r="E34" s="210">
        <v>1</v>
      </c>
      <c r="F34" s="211"/>
      <c r="G34" s="212"/>
      <c r="H34" s="133"/>
    </row>
    <row r="35" spans="1:8" s="70" customFormat="1">
      <c r="A35" s="207" t="s">
        <v>404</v>
      </c>
      <c r="B35" s="208" t="s">
        <v>561</v>
      </c>
      <c r="C35" s="208" t="s">
        <v>3503</v>
      </c>
      <c r="D35" s="209" t="s">
        <v>400</v>
      </c>
      <c r="E35" s="210">
        <v>6</v>
      </c>
      <c r="F35" s="211"/>
      <c r="G35" s="212"/>
      <c r="H35" s="133"/>
    </row>
    <row r="36" spans="1:8" s="70" customFormat="1">
      <c r="A36" s="207" t="s">
        <v>408</v>
      </c>
      <c r="B36" s="208" t="s">
        <v>561</v>
      </c>
      <c r="C36" s="208" t="s">
        <v>3504</v>
      </c>
      <c r="D36" s="209" t="s">
        <v>400</v>
      </c>
      <c r="E36" s="210">
        <v>3</v>
      </c>
      <c r="F36" s="211"/>
      <c r="G36" s="212"/>
      <c r="H36" s="133"/>
    </row>
    <row r="37" spans="1:8" s="70" customFormat="1">
      <c r="A37" s="207" t="s">
        <v>422</v>
      </c>
      <c r="B37" s="208" t="s">
        <v>561</v>
      </c>
      <c r="C37" s="208" t="s">
        <v>3505</v>
      </c>
      <c r="D37" s="209" t="s">
        <v>400</v>
      </c>
      <c r="E37" s="210">
        <v>3</v>
      </c>
      <c r="F37" s="211"/>
      <c r="G37" s="212"/>
      <c r="H37" s="133"/>
    </row>
    <row r="38" spans="1:8" s="70" customFormat="1">
      <c r="A38" s="207" t="s">
        <v>430</v>
      </c>
      <c r="B38" s="208" t="s">
        <v>561</v>
      </c>
      <c r="C38" s="208" t="s">
        <v>3506</v>
      </c>
      <c r="D38" s="209" t="s">
        <v>400</v>
      </c>
      <c r="E38" s="210">
        <v>20</v>
      </c>
      <c r="F38" s="211"/>
      <c r="G38" s="212"/>
      <c r="H38" s="133"/>
    </row>
    <row r="39" spans="1:8" s="70" customFormat="1" ht="24">
      <c r="A39" s="207" t="s">
        <v>445</v>
      </c>
      <c r="B39" s="208" t="s">
        <v>561</v>
      </c>
      <c r="C39" s="208" t="s">
        <v>3510</v>
      </c>
      <c r="D39" s="209" t="s">
        <v>2537</v>
      </c>
      <c r="E39" s="210">
        <v>1</v>
      </c>
      <c r="F39" s="211"/>
      <c r="G39" s="212"/>
      <c r="H39" s="133"/>
    </row>
    <row r="40" spans="1:8" s="70" customFormat="1">
      <c r="A40" s="214"/>
      <c r="B40" s="285" t="s">
        <v>2823</v>
      </c>
      <c r="C40" s="286"/>
      <c r="D40" s="215" t="s">
        <v>2497</v>
      </c>
      <c r="E40" s="216"/>
      <c r="F40" s="216"/>
      <c r="G40" s="217">
        <f>SUM(G23:G39)</f>
        <v>0</v>
      </c>
      <c r="H40" s="133"/>
    </row>
    <row r="41" spans="1:8" s="70" customFormat="1">
      <c r="A41" s="287"/>
      <c r="B41" s="288"/>
      <c r="C41" s="288"/>
      <c r="D41" s="288"/>
      <c r="E41" s="288"/>
      <c r="F41" s="288"/>
      <c r="G41" s="288"/>
      <c r="H41" s="133"/>
    </row>
    <row r="42" spans="1:8" s="70" customFormat="1">
      <c r="A42" s="305"/>
      <c r="B42" s="305"/>
      <c r="C42" s="305"/>
      <c r="D42" s="305"/>
      <c r="E42" s="305"/>
      <c r="F42" s="305"/>
      <c r="G42" s="305"/>
      <c r="H42" s="133"/>
    </row>
    <row r="43" spans="1:8" s="70" customFormat="1">
      <c r="A43" s="192"/>
      <c r="B43" s="306" t="s">
        <v>2483</v>
      </c>
      <c r="C43" s="306"/>
      <c r="D43" s="306"/>
      <c r="E43" s="306" t="s">
        <v>2484</v>
      </c>
      <c r="F43" s="306"/>
      <c r="G43" s="306"/>
      <c r="H43" s="133"/>
    </row>
  </sheetData>
  <mergeCells count="25">
    <mergeCell ref="B8:G8"/>
    <mergeCell ref="B2:G2"/>
    <mergeCell ref="B3:G3"/>
    <mergeCell ref="E5:G5"/>
    <mergeCell ref="B6:G6"/>
    <mergeCell ref="F7:G7"/>
    <mergeCell ref="B9:G9"/>
    <mergeCell ref="C11:G11"/>
    <mergeCell ref="F12:G12"/>
    <mergeCell ref="A13:C13"/>
    <mergeCell ref="A15:G15"/>
    <mergeCell ref="A42:G42"/>
    <mergeCell ref="B43:D43"/>
    <mergeCell ref="E43:G43"/>
    <mergeCell ref="F16:G16"/>
    <mergeCell ref="F17:G17"/>
    <mergeCell ref="A20:G20"/>
    <mergeCell ref="A21:G21"/>
    <mergeCell ref="B40:C40"/>
    <mergeCell ref="A41:G41"/>
    <mergeCell ref="A16:A18"/>
    <mergeCell ref="B16:B18"/>
    <mergeCell ref="C16:C18"/>
    <mergeCell ref="D16:D18"/>
    <mergeCell ref="E16:E18"/>
  </mergeCells>
  <phoneticPr fontId="9" type="noConversion"/>
  <pageMargins left="0.59055118110236227" right="0.59055118110236227" top="0.55118110236220474" bottom="0.55118110236220474" header="0.31496062992125984" footer="0.31496062992125984"/>
  <pageSetup paperSize="9" scale="71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4" workbookViewId="0">
      <selection activeCell="E31" sqref="E31:F31"/>
    </sheetView>
  </sheetViews>
  <sheetFormatPr defaultColWidth="8.85546875" defaultRowHeight="12.75"/>
  <cols>
    <col min="1" max="1" width="6.28515625" style="71" customWidth="1"/>
    <col min="2" max="2" width="13.5703125" style="71" customWidth="1"/>
    <col min="3" max="3" width="66.28515625" style="71" customWidth="1"/>
    <col min="4" max="6" width="11.7109375" style="71" customWidth="1"/>
    <col min="7" max="16384" width="8.85546875" style="71"/>
  </cols>
  <sheetData>
    <row r="1" spans="1:7" s="70" customFormat="1">
      <c r="A1" s="133"/>
      <c r="B1" s="133"/>
      <c r="C1" s="133"/>
      <c r="D1" s="133"/>
      <c r="E1" s="133"/>
      <c r="F1" s="134" t="s">
        <v>212</v>
      </c>
      <c r="G1" s="133"/>
    </row>
    <row r="2" spans="1:7" s="70" customFormat="1" ht="30.6" customHeight="1">
      <c r="A2" s="133"/>
      <c r="B2" s="300" t="s">
        <v>213</v>
      </c>
      <c r="C2" s="300"/>
      <c r="D2" s="300"/>
      <c r="E2" s="300"/>
      <c r="F2" s="300"/>
      <c r="G2" s="133"/>
    </row>
    <row r="3" spans="1:7" s="70" customFormat="1">
      <c r="A3" s="135"/>
      <c r="B3" s="301" t="s">
        <v>214</v>
      </c>
      <c r="C3" s="301"/>
      <c r="D3" s="301"/>
      <c r="E3" s="301"/>
      <c r="F3" s="301"/>
      <c r="G3" s="133"/>
    </row>
    <row r="4" spans="1:7" s="70" customFormat="1">
      <c r="A4" s="133"/>
      <c r="B4" s="133"/>
      <c r="C4" s="136"/>
      <c r="D4" s="136"/>
      <c r="E4" s="136"/>
      <c r="F4" s="136"/>
      <c r="G4" s="133"/>
    </row>
    <row r="5" spans="1:7" s="70" customFormat="1" ht="15.75">
      <c r="A5" s="137"/>
      <c r="B5" s="137"/>
      <c r="C5" s="138" t="s">
        <v>215</v>
      </c>
      <c r="D5" s="302"/>
      <c r="E5" s="302"/>
      <c r="F5" s="302"/>
      <c r="G5" s="133"/>
    </row>
    <row r="6" spans="1:7" s="70" customFormat="1">
      <c r="A6" s="135"/>
      <c r="B6" s="303" t="s">
        <v>216</v>
      </c>
      <c r="C6" s="303"/>
      <c r="D6" s="303"/>
      <c r="E6" s="303"/>
      <c r="F6" s="303"/>
      <c r="G6" s="133"/>
    </row>
    <row r="7" spans="1:7" s="70" customFormat="1">
      <c r="A7" s="133"/>
      <c r="B7" s="133"/>
      <c r="C7" s="133"/>
      <c r="D7" s="136"/>
      <c r="E7" s="133"/>
      <c r="F7" s="224" t="s">
        <v>217</v>
      </c>
      <c r="G7" s="133"/>
    </row>
    <row r="8" spans="1:7" s="70" customFormat="1">
      <c r="A8" s="224" t="s">
        <v>218</v>
      </c>
      <c r="B8" s="300" t="s">
        <v>3490</v>
      </c>
      <c r="C8" s="300"/>
      <c r="D8" s="300"/>
      <c r="E8" s="300"/>
      <c r="F8" s="300"/>
      <c r="G8" s="133"/>
    </row>
    <row r="9" spans="1:7" s="70" customFormat="1">
      <c r="A9" s="135"/>
      <c r="B9" s="301" t="s">
        <v>220</v>
      </c>
      <c r="C9" s="301"/>
      <c r="D9" s="301"/>
      <c r="E9" s="301"/>
      <c r="F9" s="301"/>
      <c r="G9" s="133"/>
    </row>
    <row r="10" spans="1:7" s="70" customFormat="1">
      <c r="A10" s="133"/>
      <c r="B10" s="133"/>
      <c r="C10" s="133"/>
      <c r="D10" s="133"/>
      <c r="E10" s="133"/>
      <c r="F10" s="133"/>
      <c r="G10" s="133"/>
    </row>
    <row r="11" spans="1:7" s="70" customFormat="1">
      <c r="A11" s="140" t="s">
        <v>221</v>
      </c>
      <c r="B11" s="140"/>
      <c r="C11" s="321"/>
      <c r="D11" s="321"/>
      <c r="E11" s="321"/>
      <c r="F11" s="321"/>
      <c r="G11" s="133"/>
    </row>
    <row r="12" spans="1:7" s="72" customFormat="1" ht="12.75" customHeight="1">
      <c r="A12" s="322" t="s">
        <v>222</v>
      </c>
      <c r="B12" s="322" t="s">
        <v>223</v>
      </c>
      <c r="C12" s="322" t="s">
        <v>224</v>
      </c>
      <c r="D12" s="322" t="s">
        <v>225</v>
      </c>
      <c r="E12" s="324" t="s">
        <v>226</v>
      </c>
      <c r="F12" s="325"/>
      <c r="G12" s="141"/>
    </row>
    <row r="13" spans="1:7" s="72" customFormat="1" ht="34.5" customHeight="1">
      <c r="A13" s="323"/>
      <c r="B13" s="323"/>
      <c r="C13" s="323"/>
      <c r="D13" s="323"/>
      <c r="E13" s="142" t="s">
        <v>227</v>
      </c>
      <c r="F13" s="142" t="s">
        <v>228</v>
      </c>
      <c r="G13" s="141"/>
    </row>
    <row r="14" spans="1:7" s="73" customFormat="1">
      <c r="A14" s="143">
        <v>1</v>
      </c>
      <c r="B14" s="144">
        <v>2</v>
      </c>
      <c r="C14" s="144">
        <v>3</v>
      </c>
      <c r="D14" s="144">
        <v>4</v>
      </c>
      <c r="E14" s="144">
        <v>5</v>
      </c>
      <c r="F14" s="144">
        <v>6</v>
      </c>
      <c r="G14" s="219"/>
    </row>
    <row r="15" spans="1:7">
      <c r="A15" s="318"/>
      <c r="B15" s="319"/>
      <c r="C15" s="319"/>
      <c r="D15" s="319"/>
      <c r="E15" s="319"/>
      <c r="F15" s="320"/>
    </row>
    <row r="16" spans="1:7" ht="15.75" customHeight="1">
      <c r="A16" s="315" t="s">
        <v>3507</v>
      </c>
      <c r="B16" s="316"/>
      <c r="C16" s="316"/>
      <c r="D16" s="316"/>
      <c r="E16" s="316"/>
      <c r="F16" s="317"/>
      <c r="G16" s="220"/>
    </row>
    <row r="17" spans="1:7" s="70" customFormat="1">
      <c r="A17" s="145" t="s">
        <v>231</v>
      </c>
      <c r="B17" s="146" t="s">
        <v>561</v>
      </c>
      <c r="C17" s="146" t="s">
        <v>3492</v>
      </c>
      <c r="D17" s="147" t="s">
        <v>400</v>
      </c>
      <c r="E17" s="313">
        <v>9</v>
      </c>
      <c r="F17" s="314"/>
      <c r="G17" s="148"/>
    </row>
    <row r="18" spans="1:7" s="70" customFormat="1">
      <c r="A18" s="145" t="s">
        <v>245</v>
      </c>
      <c r="B18" s="146" t="s">
        <v>561</v>
      </c>
      <c r="C18" s="146" t="s">
        <v>3506</v>
      </c>
      <c r="D18" s="147" t="s">
        <v>400</v>
      </c>
      <c r="E18" s="313">
        <v>20</v>
      </c>
      <c r="F18" s="314"/>
      <c r="G18" s="148"/>
    </row>
    <row r="19" spans="1:7" s="70" customFormat="1">
      <c r="A19" s="145" t="s">
        <v>239</v>
      </c>
      <c r="B19" s="146" t="s">
        <v>561</v>
      </c>
      <c r="C19" s="146" t="s">
        <v>3505</v>
      </c>
      <c r="D19" s="147" t="s">
        <v>400</v>
      </c>
      <c r="E19" s="313">
        <v>3</v>
      </c>
      <c r="F19" s="314"/>
      <c r="G19" s="148"/>
    </row>
    <row r="20" spans="1:7" s="70" customFormat="1">
      <c r="A20" s="145" t="s">
        <v>256</v>
      </c>
      <c r="B20" s="146" t="s">
        <v>561</v>
      </c>
      <c r="C20" s="146" t="s">
        <v>3504</v>
      </c>
      <c r="D20" s="147" t="s">
        <v>400</v>
      </c>
      <c r="E20" s="313">
        <v>3</v>
      </c>
      <c r="F20" s="314"/>
      <c r="G20" s="148"/>
    </row>
    <row r="21" spans="1:7" s="70" customFormat="1">
      <c r="A21" s="145" t="s">
        <v>260</v>
      </c>
      <c r="B21" s="146" t="s">
        <v>561</v>
      </c>
      <c r="C21" s="146" t="s">
        <v>3503</v>
      </c>
      <c r="D21" s="147" t="s">
        <v>400</v>
      </c>
      <c r="E21" s="313">
        <v>6</v>
      </c>
      <c r="F21" s="314"/>
      <c r="G21" s="148"/>
    </row>
    <row r="22" spans="1:7" s="70" customFormat="1">
      <c r="A22" s="145" t="s">
        <v>271</v>
      </c>
      <c r="B22" s="146" t="s">
        <v>561</v>
      </c>
      <c r="C22" s="146" t="s">
        <v>3502</v>
      </c>
      <c r="D22" s="147" t="s">
        <v>400</v>
      </c>
      <c r="E22" s="313">
        <v>1</v>
      </c>
      <c r="F22" s="314"/>
      <c r="G22" s="148"/>
    </row>
    <row r="23" spans="1:7" s="70" customFormat="1">
      <c r="A23" s="145" t="s">
        <v>279</v>
      </c>
      <c r="B23" s="146" t="s">
        <v>561</v>
      </c>
      <c r="C23" s="146" t="s">
        <v>3491</v>
      </c>
      <c r="D23" s="147" t="s">
        <v>400</v>
      </c>
      <c r="E23" s="313">
        <v>1</v>
      </c>
      <c r="F23" s="314"/>
      <c r="G23" s="148"/>
    </row>
    <row r="24" spans="1:7" s="70" customFormat="1">
      <c r="A24" s="145" t="s">
        <v>290</v>
      </c>
      <c r="B24" s="146" t="s">
        <v>561</v>
      </c>
      <c r="C24" s="146" t="s">
        <v>3501</v>
      </c>
      <c r="D24" s="147" t="s">
        <v>400</v>
      </c>
      <c r="E24" s="313">
        <v>4</v>
      </c>
      <c r="F24" s="314"/>
      <c r="G24" s="148"/>
    </row>
    <row r="25" spans="1:7" s="70" customFormat="1">
      <c r="A25" s="145" t="s">
        <v>302</v>
      </c>
      <c r="B25" s="146" t="s">
        <v>561</v>
      </c>
      <c r="C25" s="146" t="s">
        <v>3508</v>
      </c>
      <c r="D25" s="147" t="s">
        <v>400</v>
      </c>
      <c r="E25" s="313">
        <v>1</v>
      </c>
      <c r="F25" s="314"/>
      <c r="G25" s="148"/>
    </row>
    <row r="26" spans="1:7" s="70" customFormat="1">
      <c r="A26" s="145" t="s">
        <v>315</v>
      </c>
      <c r="B26" s="146" t="s">
        <v>561</v>
      </c>
      <c r="C26" s="146" t="s">
        <v>3499</v>
      </c>
      <c r="D26" s="147" t="s">
        <v>400</v>
      </c>
      <c r="E26" s="313">
        <v>3</v>
      </c>
      <c r="F26" s="314"/>
      <c r="G26" s="148"/>
    </row>
    <row r="27" spans="1:7" s="70" customFormat="1">
      <c r="A27" s="145" t="s">
        <v>325</v>
      </c>
      <c r="B27" s="146" t="s">
        <v>561</v>
      </c>
      <c r="C27" s="146" t="s">
        <v>3498</v>
      </c>
      <c r="D27" s="147" t="s">
        <v>400</v>
      </c>
      <c r="E27" s="313">
        <v>4</v>
      </c>
      <c r="F27" s="314"/>
      <c r="G27" s="148"/>
    </row>
    <row r="28" spans="1:7" s="70" customFormat="1" ht="25.5">
      <c r="A28" s="145" t="s">
        <v>368</v>
      </c>
      <c r="B28" s="146" t="s">
        <v>561</v>
      </c>
      <c r="C28" s="146" t="s">
        <v>3510</v>
      </c>
      <c r="D28" s="147" t="s">
        <v>2537</v>
      </c>
      <c r="E28" s="313">
        <v>1</v>
      </c>
      <c r="F28" s="314"/>
      <c r="G28" s="148"/>
    </row>
    <row r="29" spans="1:7" s="70" customFormat="1" ht="12.75" customHeight="1">
      <c r="A29" s="221"/>
      <c r="B29" s="222"/>
      <c r="C29" s="333" t="s">
        <v>3509</v>
      </c>
      <c r="D29" s="333"/>
      <c r="E29" s="222"/>
      <c r="F29" s="225"/>
      <c r="G29" s="133"/>
    </row>
    <row r="30" spans="1:7" s="70" customFormat="1">
      <c r="A30" s="145">
        <v>13</v>
      </c>
      <c r="B30" s="146" t="s">
        <v>561</v>
      </c>
      <c r="C30" s="146" t="s">
        <v>3497</v>
      </c>
      <c r="D30" s="147" t="s">
        <v>400</v>
      </c>
      <c r="E30" s="313">
        <v>12</v>
      </c>
      <c r="F30" s="314"/>
      <c r="G30" s="148"/>
    </row>
    <row r="31" spans="1:7" s="70" customFormat="1">
      <c r="A31" s="145">
        <v>14</v>
      </c>
      <c r="B31" s="146" t="s">
        <v>561</v>
      </c>
      <c r="C31" s="146" t="s">
        <v>3496</v>
      </c>
      <c r="D31" s="147" t="s">
        <v>400</v>
      </c>
      <c r="E31" s="313">
        <v>12</v>
      </c>
      <c r="F31" s="314"/>
      <c r="G31" s="148"/>
    </row>
    <row r="32" spans="1:7" s="70" customFormat="1">
      <c r="A32" s="145">
        <v>15</v>
      </c>
      <c r="B32" s="146" t="s">
        <v>561</v>
      </c>
      <c r="C32" s="146" t="s">
        <v>3495</v>
      </c>
      <c r="D32" s="147" t="s">
        <v>400</v>
      </c>
      <c r="E32" s="313">
        <v>21</v>
      </c>
      <c r="F32" s="314"/>
      <c r="G32" s="148"/>
    </row>
    <row r="33" spans="1:7" s="70" customFormat="1">
      <c r="A33" s="145">
        <v>16</v>
      </c>
      <c r="B33" s="146" t="s">
        <v>561</v>
      </c>
      <c r="C33" s="146" t="s">
        <v>3494</v>
      </c>
      <c r="D33" s="147" t="s">
        <v>400</v>
      </c>
      <c r="E33" s="313">
        <v>8</v>
      </c>
      <c r="F33" s="314"/>
      <c r="G33" s="148"/>
    </row>
    <row r="34" spans="1:7" s="70" customFormat="1">
      <c r="A34" s="145">
        <v>17</v>
      </c>
      <c r="B34" s="146" t="s">
        <v>561</v>
      </c>
      <c r="C34" s="146" t="s">
        <v>3493</v>
      </c>
      <c r="D34" s="147" t="s">
        <v>2537</v>
      </c>
      <c r="E34" s="313">
        <v>2</v>
      </c>
      <c r="F34" s="314"/>
      <c r="G34" s="148"/>
    </row>
    <row r="35" spans="1:7" s="70" customFormat="1" ht="13.5" thickBot="1">
      <c r="A35" s="328"/>
      <c r="B35" s="329"/>
      <c r="C35" s="329"/>
      <c r="D35" s="329"/>
      <c r="E35" s="329"/>
      <c r="F35" s="330"/>
      <c r="G35" s="133"/>
    </row>
    <row r="36" spans="1:7" s="70" customFormat="1" ht="13.5" thickTop="1">
      <c r="A36" s="331" t="s">
        <v>2442</v>
      </c>
      <c r="B36" s="332"/>
      <c r="C36" s="332"/>
      <c r="D36" s="176"/>
      <c r="E36" s="177"/>
      <c r="F36" s="178"/>
      <c r="G36" s="148"/>
    </row>
    <row r="37" spans="1:7" s="70" customFormat="1">
      <c r="A37" s="287"/>
      <c r="B37" s="288"/>
      <c r="C37" s="288"/>
      <c r="D37" s="288"/>
      <c r="E37" s="288"/>
      <c r="F37" s="326"/>
      <c r="G37" s="133"/>
    </row>
    <row r="38" spans="1:7" s="70" customFormat="1" hidden="1">
      <c r="A38" s="182"/>
      <c r="B38" s="183"/>
      <c r="C38" s="184" t="s">
        <v>2801</v>
      </c>
      <c r="D38" s="185"/>
      <c r="E38" s="186"/>
      <c r="F38" s="187"/>
      <c r="G38" s="133"/>
    </row>
    <row r="39" spans="1:7" s="70" customFormat="1" hidden="1">
      <c r="A39" s="188" t="s">
        <v>231</v>
      </c>
      <c r="B39" s="189" t="s">
        <v>561</v>
      </c>
      <c r="C39" s="189" t="s">
        <v>3491</v>
      </c>
      <c r="D39" s="190" t="s">
        <v>400</v>
      </c>
      <c r="E39" s="191"/>
      <c r="F39" s="191">
        <v>1</v>
      </c>
      <c r="G39" s="133"/>
    </row>
    <row r="40" spans="1:7" s="70" customFormat="1" hidden="1">
      <c r="A40" s="188" t="s">
        <v>245</v>
      </c>
      <c r="B40" s="189" t="s">
        <v>561</v>
      </c>
      <c r="C40" s="189" t="s">
        <v>3492</v>
      </c>
      <c r="D40" s="190" t="s">
        <v>400</v>
      </c>
      <c r="E40" s="191"/>
      <c r="F40" s="191">
        <v>9</v>
      </c>
      <c r="G40" s="133"/>
    </row>
    <row r="41" spans="1:7" s="70" customFormat="1" hidden="1">
      <c r="A41" s="188" t="s">
        <v>239</v>
      </c>
      <c r="B41" s="189" t="s">
        <v>561</v>
      </c>
      <c r="C41" s="189" t="s">
        <v>3493</v>
      </c>
      <c r="D41" s="190" t="s">
        <v>2537</v>
      </c>
      <c r="E41" s="191"/>
      <c r="F41" s="191">
        <v>2</v>
      </c>
      <c r="G41" s="133"/>
    </row>
    <row r="42" spans="1:7" s="70" customFormat="1" hidden="1">
      <c r="A42" s="188" t="s">
        <v>256</v>
      </c>
      <c r="B42" s="189" t="s">
        <v>561</v>
      </c>
      <c r="C42" s="189" t="s">
        <v>3494</v>
      </c>
      <c r="D42" s="190" t="s">
        <v>400</v>
      </c>
      <c r="E42" s="191"/>
      <c r="F42" s="191">
        <v>8</v>
      </c>
      <c r="G42" s="133"/>
    </row>
    <row r="43" spans="1:7" s="70" customFormat="1" hidden="1">
      <c r="A43" s="188" t="s">
        <v>260</v>
      </c>
      <c r="B43" s="189" t="s">
        <v>561</v>
      </c>
      <c r="C43" s="189" t="s">
        <v>3495</v>
      </c>
      <c r="D43" s="190" t="s">
        <v>400</v>
      </c>
      <c r="E43" s="191"/>
      <c r="F43" s="191">
        <v>21</v>
      </c>
      <c r="G43" s="133"/>
    </row>
    <row r="44" spans="1:7" s="70" customFormat="1" hidden="1">
      <c r="A44" s="188" t="s">
        <v>271</v>
      </c>
      <c r="B44" s="189" t="s">
        <v>561</v>
      </c>
      <c r="C44" s="189" t="s">
        <v>3496</v>
      </c>
      <c r="D44" s="190" t="s">
        <v>400</v>
      </c>
      <c r="E44" s="191"/>
      <c r="F44" s="191">
        <v>12</v>
      </c>
      <c r="G44" s="133"/>
    </row>
    <row r="45" spans="1:7" s="70" customFormat="1" hidden="1">
      <c r="A45" s="188" t="s">
        <v>279</v>
      </c>
      <c r="B45" s="189" t="s">
        <v>561</v>
      </c>
      <c r="C45" s="189" t="s">
        <v>3497</v>
      </c>
      <c r="D45" s="190" t="s">
        <v>400</v>
      </c>
      <c r="E45" s="191"/>
      <c r="F45" s="191">
        <v>12</v>
      </c>
      <c r="G45" s="133"/>
    </row>
    <row r="46" spans="1:7" s="70" customFormat="1" hidden="1">
      <c r="A46" s="188" t="s">
        <v>290</v>
      </c>
      <c r="B46" s="189" t="s">
        <v>561</v>
      </c>
      <c r="C46" s="189" t="s">
        <v>3498</v>
      </c>
      <c r="D46" s="190" t="s">
        <v>400</v>
      </c>
      <c r="E46" s="191"/>
      <c r="F46" s="191">
        <v>4</v>
      </c>
      <c r="G46" s="133"/>
    </row>
    <row r="47" spans="1:7" s="70" customFormat="1" hidden="1">
      <c r="A47" s="188" t="s">
        <v>302</v>
      </c>
      <c r="B47" s="189" t="s">
        <v>561</v>
      </c>
      <c r="C47" s="189" t="s">
        <v>3499</v>
      </c>
      <c r="D47" s="190" t="s">
        <v>400</v>
      </c>
      <c r="E47" s="191"/>
      <c r="F47" s="191">
        <v>3</v>
      </c>
      <c r="G47" s="133"/>
    </row>
    <row r="48" spans="1:7" s="70" customFormat="1" hidden="1">
      <c r="A48" s="188" t="s">
        <v>315</v>
      </c>
      <c r="B48" s="189" t="s">
        <v>561</v>
      </c>
      <c r="C48" s="189" t="s">
        <v>3508</v>
      </c>
      <c r="D48" s="190" t="s">
        <v>400</v>
      </c>
      <c r="E48" s="191"/>
      <c r="F48" s="191">
        <v>1</v>
      </c>
      <c r="G48" s="133"/>
    </row>
    <row r="49" spans="1:7" s="70" customFormat="1" hidden="1">
      <c r="A49" s="188" t="s">
        <v>325</v>
      </c>
      <c r="B49" s="189" t="s">
        <v>561</v>
      </c>
      <c r="C49" s="189" t="s">
        <v>3501</v>
      </c>
      <c r="D49" s="190" t="s">
        <v>400</v>
      </c>
      <c r="E49" s="191"/>
      <c r="F49" s="191">
        <v>4</v>
      </c>
      <c r="G49" s="133"/>
    </row>
    <row r="50" spans="1:7" s="70" customFormat="1" hidden="1">
      <c r="A50" s="188" t="s">
        <v>368</v>
      </c>
      <c r="B50" s="189" t="s">
        <v>561</v>
      </c>
      <c r="C50" s="189" t="s">
        <v>3502</v>
      </c>
      <c r="D50" s="190" t="s">
        <v>400</v>
      </c>
      <c r="E50" s="191"/>
      <c r="F50" s="191">
        <v>1</v>
      </c>
      <c r="G50" s="133"/>
    </row>
    <row r="51" spans="1:7" s="70" customFormat="1" hidden="1">
      <c r="A51" s="188" t="s">
        <v>404</v>
      </c>
      <c r="B51" s="189" t="s">
        <v>561</v>
      </c>
      <c r="C51" s="189" t="s">
        <v>3503</v>
      </c>
      <c r="D51" s="190" t="s">
        <v>400</v>
      </c>
      <c r="E51" s="191"/>
      <c r="F51" s="191">
        <v>6</v>
      </c>
      <c r="G51" s="133"/>
    </row>
    <row r="52" spans="1:7" s="70" customFormat="1" hidden="1">
      <c r="A52" s="188" t="s">
        <v>408</v>
      </c>
      <c r="B52" s="189" t="s">
        <v>561</v>
      </c>
      <c r="C52" s="189" t="s">
        <v>3504</v>
      </c>
      <c r="D52" s="190" t="s">
        <v>400</v>
      </c>
      <c r="E52" s="191"/>
      <c r="F52" s="191">
        <v>3</v>
      </c>
      <c r="G52" s="133"/>
    </row>
    <row r="53" spans="1:7" s="70" customFormat="1" hidden="1">
      <c r="A53" s="188" t="s">
        <v>422</v>
      </c>
      <c r="B53" s="189" t="s">
        <v>561</v>
      </c>
      <c r="C53" s="189" t="s">
        <v>3505</v>
      </c>
      <c r="D53" s="190" t="s">
        <v>400</v>
      </c>
      <c r="E53" s="191"/>
      <c r="F53" s="191">
        <v>3</v>
      </c>
      <c r="G53" s="133"/>
    </row>
    <row r="54" spans="1:7" s="70" customFormat="1" hidden="1">
      <c r="A54" s="188" t="s">
        <v>430</v>
      </c>
      <c r="B54" s="189" t="s">
        <v>561</v>
      </c>
      <c r="C54" s="189" t="s">
        <v>3506</v>
      </c>
      <c r="D54" s="190" t="s">
        <v>400</v>
      </c>
      <c r="E54" s="191"/>
      <c r="F54" s="191">
        <v>20</v>
      </c>
      <c r="G54" s="133"/>
    </row>
    <row r="55" spans="1:7" s="70" customFormat="1">
      <c r="A55" s="305"/>
      <c r="B55" s="305"/>
      <c r="C55" s="305"/>
      <c r="D55" s="305"/>
      <c r="E55" s="305"/>
      <c r="F55" s="305"/>
      <c r="G55" s="133"/>
    </row>
    <row r="56" spans="1:7" s="70" customFormat="1">
      <c r="A56" s="192"/>
      <c r="B56" s="327" t="s">
        <v>2483</v>
      </c>
      <c r="C56" s="327"/>
      <c r="D56" s="327" t="s">
        <v>2484</v>
      </c>
      <c r="E56" s="327"/>
      <c r="F56" s="327"/>
      <c r="G56" s="133"/>
    </row>
  </sheetData>
  <mergeCells count="38">
    <mergeCell ref="E26:F26"/>
    <mergeCell ref="A15:F15"/>
    <mergeCell ref="A16:F16"/>
    <mergeCell ref="E17:F17"/>
    <mergeCell ref="E18:F18"/>
    <mergeCell ref="E19:F19"/>
    <mergeCell ref="E20:F20"/>
    <mergeCell ref="E21:F21"/>
    <mergeCell ref="B2:F2"/>
    <mergeCell ref="B3:F3"/>
    <mergeCell ref="D5:F5"/>
    <mergeCell ref="B6:F6"/>
    <mergeCell ref="B8:F8"/>
    <mergeCell ref="E22:F22"/>
    <mergeCell ref="E23:F23"/>
    <mergeCell ref="E24:F24"/>
    <mergeCell ref="E25:F25"/>
    <mergeCell ref="B9:F9"/>
    <mergeCell ref="C11:F11"/>
    <mergeCell ref="A12:A13"/>
    <mergeCell ref="B12:B13"/>
    <mergeCell ref="C12:C13"/>
    <mergeCell ref="D12:D13"/>
    <mergeCell ref="E12:F12"/>
    <mergeCell ref="B56:C56"/>
    <mergeCell ref="D56:F56"/>
    <mergeCell ref="E27:F27"/>
    <mergeCell ref="C29:D29"/>
    <mergeCell ref="E30:F30"/>
    <mergeCell ref="E31:F31"/>
    <mergeCell ref="E32:F32"/>
    <mergeCell ref="E33:F33"/>
    <mergeCell ref="E34:F34"/>
    <mergeCell ref="A35:F35"/>
    <mergeCell ref="A36:C36"/>
    <mergeCell ref="A37:F37"/>
    <mergeCell ref="A55:F55"/>
    <mergeCell ref="E28:F28"/>
  </mergeCells>
  <phoneticPr fontId="9" type="noConversion"/>
  <pageMargins left="0.59055118110236227" right="0.59055118110236227" top="0.55118110236220474" bottom="0.55118110236220474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abSelected="1" zoomScaleNormal="100" workbookViewId="0">
      <selection activeCell="F36" sqref="F36:F43"/>
    </sheetView>
  </sheetViews>
  <sheetFormatPr defaultRowHeight="12.75"/>
  <cols>
    <col min="1" max="1" width="4.5703125" customWidth="1"/>
    <col min="2" max="2" width="45.42578125" customWidth="1"/>
    <col min="3" max="3" width="12.85546875" customWidth="1"/>
    <col min="4" max="4" width="12.42578125" customWidth="1"/>
    <col min="5" max="5" width="11.140625" customWidth="1"/>
    <col min="6" max="6" width="10.28515625" customWidth="1"/>
    <col min="7" max="7" width="9" customWidth="1"/>
    <col min="8" max="8" width="10.140625" customWidth="1"/>
    <col min="10" max="10" width="11.85546875" customWidth="1"/>
    <col min="12" max="12" width="10.5703125" customWidth="1"/>
    <col min="13" max="13" width="5.28515625" customWidth="1"/>
    <col min="14" max="14" width="15" customWidth="1"/>
    <col min="15" max="15" width="14.85546875" customWidth="1"/>
    <col min="16" max="16" width="11" bestFit="1" customWidth="1"/>
  </cols>
  <sheetData>
    <row r="1" spans="1:15">
      <c r="E1" s="56" t="s">
        <v>167</v>
      </c>
      <c r="G1" s="255" t="s">
        <v>0</v>
      </c>
      <c r="H1" s="255"/>
      <c r="I1" s="255"/>
      <c r="J1" s="255"/>
      <c r="K1" s="255"/>
      <c r="L1" s="255"/>
      <c r="M1" s="255"/>
      <c r="N1" s="255"/>
      <c r="O1" s="255"/>
    </row>
    <row r="2" spans="1:15" ht="15.75">
      <c r="B2" s="122"/>
      <c r="C2" s="122"/>
      <c r="D2" s="123"/>
      <c r="E2" s="123"/>
      <c r="F2" s="123"/>
      <c r="G2" s="1"/>
      <c r="H2" s="2"/>
      <c r="I2" s="2"/>
      <c r="J2" s="2"/>
      <c r="K2" s="2"/>
      <c r="L2" s="2"/>
      <c r="M2" s="2"/>
      <c r="N2" s="2"/>
      <c r="O2" s="2"/>
    </row>
    <row r="3" spans="1:15" ht="15.75">
      <c r="C3" s="124"/>
      <c r="D3" s="125"/>
      <c r="E3" s="125"/>
      <c r="F3" s="125"/>
      <c r="G3" s="255" t="s">
        <v>1</v>
      </c>
      <c r="H3" s="255"/>
      <c r="I3" s="255"/>
      <c r="J3" s="255"/>
      <c r="K3" s="255"/>
      <c r="L3" s="255"/>
      <c r="M3" s="255"/>
      <c r="N3" s="255"/>
      <c r="O3" s="255"/>
    </row>
    <row r="4" spans="1:15" ht="16.5" customHeight="1">
      <c r="G4" s="265" t="s">
        <v>166</v>
      </c>
      <c r="H4" s="265"/>
      <c r="I4" s="2"/>
      <c r="J4" s="2"/>
      <c r="K4" s="2"/>
      <c r="L4" s="2"/>
      <c r="M4" s="2"/>
      <c r="N4" s="2"/>
      <c r="O4" s="2"/>
    </row>
    <row r="5" spans="1:15" ht="30.6" customHeight="1">
      <c r="A5" s="272" t="s">
        <v>2</v>
      </c>
      <c r="B5" s="272"/>
      <c r="C5" s="272"/>
      <c r="D5" s="272"/>
      <c r="E5" s="272"/>
      <c r="F5" s="272"/>
      <c r="G5" s="273" t="str">
        <f>A8</f>
        <v>РП "СТРОИТЕЛЬСТВО ЗДАНИЯ ЦЕНТРА БАНКОВСКИХ УСЛУГ ГОЛОВНОЕ УПРАВЛЕНИЕ СЫРДАРЬИНСКОЙ ОБЛАСТИ АО НАЦИОНАЛЬНОГО БАНКА ВЭД РУ"</v>
      </c>
      <c r="H5" s="274"/>
      <c r="I5" s="274"/>
      <c r="J5" s="274"/>
      <c r="K5" s="274"/>
      <c r="L5" s="274"/>
      <c r="M5" s="274"/>
      <c r="N5" s="274"/>
      <c r="O5" s="274"/>
    </row>
    <row r="6" spans="1:15" ht="15">
      <c r="A6" s="272" t="s">
        <v>3</v>
      </c>
      <c r="B6" s="272"/>
      <c r="C6" s="272"/>
      <c r="D6" s="272"/>
      <c r="E6" s="272"/>
      <c r="F6" s="272"/>
      <c r="G6" s="275"/>
      <c r="H6" s="275"/>
      <c r="I6" s="275"/>
      <c r="J6" s="275"/>
      <c r="K6" s="275"/>
      <c r="L6" s="275"/>
      <c r="M6" s="275"/>
      <c r="N6" s="275"/>
      <c r="O6" s="275"/>
    </row>
    <row r="7" spans="1:15" ht="12.75" customHeight="1">
      <c r="G7" s="252" t="s">
        <v>4</v>
      </c>
      <c r="H7" s="252"/>
      <c r="I7" s="252"/>
      <c r="J7" s="252"/>
      <c r="K7" s="252"/>
      <c r="L7" s="252"/>
      <c r="M7" s="252"/>
      <c r="N7" s="252"/>
      <c r="O7" s="252"/>
    </row>
    <row r="8" spans="1:15" ht="30.6" customHeight="1">
      <c r="A8" s="276" t="str">
        <f>объектная!A3</f>
        <v>РП "СТРОИТЕЛЬСТВО ЗДАНИЯ ЦЕНТРА БАНКОВСКИХ УСЛУГ ГОЛОВНОЕ УПРАВЛЕНИЕ СЫРДАРЬИНСКОЙ ОБЛАСТИ АО НАЦИОНАЛЬНОГО БАНКА ВЭД РУ"</v>
      </c>
      <c r="B8" s="276"/>
      <c r="C8" s="276"/>
      <c r="D8" s="276"/>
      <c r="E8" s="276"/>
      <c r="F8" s="276"/>
      <c r="G8" s="277" t="s">
        <v>192</v>
      </c>
      <c r="H8" s="277"/>
      <c r="I8" s="277"/>
      <c r="J8" s="277"/>
      <c r="K8" s="277"/>
      <c r="L8" s="277"/>
      <c r="M8" s="277"/>
      <c r="N8" s="277"/>
      <c r="O8" s="2"/>
    </row>
    <row r="9" spans="1:15">
      <c r="G9" s="2" t="s">
        <v>5</v>
      </c>
      <c r="H9" s="2"/>
      <c r="I9" s="2"/>
      <c r="J9" s="2"/>
      <c r="K9" s="2"/>
      <c r="L9" s="2"/>
      <c r="M9" s="2"/>
      <c r="N9" s="2"/>
      <c r="O9" s="2"/>
    </row>
    <row r="10" spans="1:15">
      <c r="B10" s="4" t="s">
        <v>6</v>
      </c>
      <c r="C10" s="69">
        <f>PRODUCT(C46,1)</f>
        <v>0</v>
      </c>
      <c r="D10" s="5" t="s">
        <v>7</v>
      </c>
      <c r="G10" s="2" t="s">
        <v>8</v>
      </c>
      <c r="H10" s="2"/>
      <c r="I10" s="2"/>
      <c r="J10" s="2"/>
      <c r="K10" s="2"/>
      <c r="L10" s="2"/>
      <c r="M10" s="2"/>
      <c r="N10" s="2"/>
      <c r="O10" s="2"/>
    </row>
    <row r="11" spans="1:15">
      <c r="B11" s="4" t="s">
        <v>9</v>
      </c>
      <c r="C11" s="54">
        <f>C19/12568.472</f>
        <v>0</v>
      </c>
      <c r="D11" s="5" t="s">
        <v>10</v>
      </c>
      <c r="G11" s="255" t="s">
        <v>11</v>
      </c>
      <c r="H11" s="255"/>
      <c r="I11" s="255"/>
      <c r="J11" s="255"/>
      <c r="K11" s="255"/>
      <c r="L11" s="255"/>
      <c r="M11" s="255"/>
      <c r="N11" s="255"/>
      <c r="O11" s="255"/>
    </row>
    <row r="12" spans="1:15">
      <c r="D12" s="271"/>
      <c r="E12" s="271"/>
      <c r="F12" s="271"/>
      <c r="G12" s="2" t="s">
        <v>12</v>
      </c>
      <c r="H12" s="2"/>
      <c r="I12" s="2"/>
      <c r="J12" s="2"/>
      <c r="K12" s="2"/>
      <c r="L12" s="2"/>
      <c r="M12" s="2"/>
      <c r="N12" s="2"/>
      <c r="O12" s="2"/>
    </row>
    <row r="13" spans="1:15">
      <c r="A13" s="6"/>
      <c r="B13" s="6"/>
      <c r="C13" s="6" t="s">
        <v>13</v>
      </c>
      <c r="D13" s="260" t="s">
        <v>14</v>
      </c>
      <c r="E13" s="261"/>
      <c r="F13" s="262"/>
      <c r="G13" s="259" t="s">
        <v>15</v>
      </c>
      <c r="H13" s="255"/>
      <c r="I13" s="255"/>
      <c r="J13" s="255"/>
      <c r="K13" s="255"/>
      <c r="L13" s="255"/>
      <c r="M13" s="255"/>
      <c r="N13" s="255"/>
      <c r="O13" s="263"/>
    </row>
    <row r="14" spans="1:15">
      <c r="A14" s="7" t="s">
        <v>16</v>
      </c>
      <c r="B14" s="7" t="s">
        <v>17</v>
      </c>
      <c r="C14" s="7" t="s">
        <v>18</v>
      </c>
      <c r="D14" s="6"/>
      <c r="E14" s="6" t="s">
        <v>19</v>
      </c>
      <c r="F14" s="6" t="s">
        <v>20</v>
      </c>
      <c r="G14" s="2"/>
      <c r="H14" s="8" t="s">
        <v>21</v>
      </c>
      <c r="I14" s="2"/>
      <c r="J14" s="2"/>
      <c r="K14" s="2"/>
      <c r="L14" s="2"/>
      <c r="M14" s="2"/>
      <c r="N14" s="2"/>
      <c r="O14" s="2"/>
    </row>
    <row r="15" spans="1:15">
      <c r="A15" s="7" t="s">
        <v>22</v>
      </c>
      <c r="B15" s="7" t="s">
        <v>23</v>
      </c>
      <c r="C15" s="7" t="s">
        <v>24</v>
      </c>
      <c r="D15" s="7" t="s">
        <v>25</v>
      </c>
      <c r="E15" s="7" t="s">
        <v>26</v>
      </c>
      <c r="F15" s="7" t="s">
        <v>27</v>
      </c>
      <c r="G15" s="126" t="s">
        <v>28</v>
      </c>
      <c r="H15" s="126"/>
      <c r="I15" s="126"/>
      <c r="J15" s="126"/>
      <c r="K15" s="126"/>
      <c r="L15" s="126"/>
      <c r="M15" s="126"/>
      <c r="N15" s="126"/>
      <c r="O15" s="126"/>
    </row>
    <row r="16" spans="1:15">
      <c r="A16" s="9"/>
      <c r="B16" s="9"/>
      <c r="C16" s="9" t="s">
        <v>29</v>
      </c>
      <c r="D16" s="9"/>
      <c r="E16" s="9"/>
      <c r="F16" s="9"/>
      <c r="G16" s="126" t="s">
        <v>30</v>
      </c>
      <c r="H16" s="126"/>
      <c r="I16" s="126"/>
      <c r="J16" s="126"/>
      <c r="K16" s="126"/>
      <c r="L16" s="126"/>
      <c r="M16" s="126"/>
      <c r="N16" s="126"/>
      <c r="O16" s="126"/>
    </row>
    <row r="17" spans="1:15">
      <c r="A17" s="95"/>
      <c r="B17" s="95"/>
      <c r="C17" s="95"/>
      <c r="D17" s="95"/>
      <c r="E17" s="95"/>
      <c r="F17" s="95"/>
      <c r="G17" s="126" t="s">
        <v>31</v>
      </c>
      <c r="H17" s="126"/>
      <c r="I17" s="126"/>
      <c r="J17" s="126"/>
      <c r="K17" s="126"/>
      <c r="L17" s="126"/>
      <c r="M17" s="126"/>
      <c r="N17" s="126"/>
      <c r="O17" s="126"/>
    </row>
    <row r="18" spans="1:15">
      <c r="A18" s="6">
        <v>1</v>
      </c>
      <c r="B18" s="10" t="s">
        <v>32</v>
      </c>
      <c r="C18" s="6"/>
      <c r="D18" s="6"/>
      <c r="E18" s="6"/>
      <c r="F18" s="6"/>
      <c r="G18" s="2" t="s">
        <v>33</v>
      </c>
      <c r="H18" s="2"/>
      <c r="I18" s="2"/>
      <c r="J18" s="2"/>
      <c r="K18" s="2"/>
      <c r="L18" s="2"/>
      <c r="M18" s="2"/>
      <c r="N18" s="2"/>
      <c r="O18" s="2"/>
    </row>
    <row r="19" spans="1:15">
      <c r="A19" s="9"/>
      <c r="B19" s="11" t="s">
        <v>34</v>
      </c>
      <c r="C19" s="58">
        <f>объектная!C15*1000</f>
        <v>0</v>
      </c>
      <c r="D19" s="58">
        <f>C19</f>
        <v>0</v>
      </c>
      <c r="E19" s="58"/>
      <c r="F19" s="58"/>
      <c r="G19" s="126" t="s">
        <v>35</v>
      </c>
      <c r="H19" s="126"/>
      <c r="I19" s="126"/>
      <c r="J19" s="126"/>
      <c r="K19" s="126"/>
      <c r="L19" s="126"/>
      <c r="M19" s="126"/>
      <c r="N19" s="126"/>
      <c r="O19" s="126"/>
    </row>
    <row r="20" spans="1:15">
      <c r="A20" s="12">
        <v>2</v>
      </c>
      <c r="B20" s="13" t="s">
        <v>36</v>
      </c>
      <c r="C20" s="59">
        <f>объектная!D15*1000</f>
        <v>0</v>
      </c>
      <c r="D20" s="58">
        <f>C20</f>
        <v>0</v>
      </c>
      <c r="E20" s="59"/>
      <c r="F20" s="59"/>
      <c r="G20" s="259" t="s">
        <v>37</v>
      </c>
      <c r="H20" s="255"/>
      <c r="I20" s="255"/>
      <c r="J20" s="255"/>
      <c r="K20" s="255"/>
      <c r="L20" s="255"/>
      <c r="M20" s="255"/>
      <c r="N20" s="255"/>
      <c r="O20" s="263"/>
    </row>
    <row r="21" spans="1:15">
      <c r="A21" s="6">
        <v>3</v>
      </c>
      <c r="B21" s="10" t="s">
        <v>38</v>
      </c>
      <c r="C21" s="60">
        <f>объектная!E13*1000</f>
        <v>0</v>
      </c>
      <c r="D21" s="58">
        <f>C21</f>
        <v>0</v>
      </c>
      <c r="E21" s="60"/>
      <c r="F21" s="60"/>
      <c r="G21" s="259" t="s">
        <v>39</v>
      </c>
      <c r="H21" s="255"/>
      <c r="I21" s="255"/>
      <c r="J21" s="255"/>
      <c r="K21" s="255"/>
      <c r="L21" s="255"/>
      <c r="M21" s="255"/>
      <c r="N21" s="255"/>
      <c r="O21" s="263"/>
    </row>
    <row r="22" spans="1:15">
      <c r="A22" s="12">
        <v>4</v>
      </c>
      <c r="B22" s="13" t="s">
        <v>174</v>
      </c>
      <c r="C22" s="59">
        <f>C21*5%</f>
        <v>0</v>
      </c>
      <c r="D22" s="58">
        <f>PRODUCT(C22,1)</f>
        <v>0</v>
      </c>
      <c r="E22" s="59"/>
      <c r="F22" s="59"/>
      <c r="G22" s="259" t="s">
        <v>40</v>
      </c>
      <c r="H22" s="255"/>
      <c r="I22" s="255"/>
      <c r="J22" s="255"/>
      <c r="K22" s="255"/>
      <c r="L22" s="255"/>
      <c r="M22" s="255"/>
      <c r="N22" s="255"/>
      <c r="O22" s="263"/>
    </row>
    <row r="23" spans="1:15">
      <c r="A23" s="12">
        <v>5</v>
      </c>
      <c r="B23" s="13" t="s">
        <v>170</v>
      </c>
      <c r="C23" s="59">
        <f>объектная!G15*1000</f>
        <v>0</v>
      </c>
      <c r="D23" s="59">
        <v>0</v>
      </c>
      <c r="E23" s="59">
        <f>C23</f>
        <v>0</v>
      </c>
      <c r="F23" s="59"/>
      <c r="G23" s="264" t="s">
        <v>41</v>
      </c>
      <c r="H23" s="265"/>
      <c r="I23" s="265"/>
      <c r="J23" s="265"/>
      <c r="K23" s="265"/>
      <c r="L23" s="265"/>
      <c r="M23" s="265"/>
      <c r="N23" s="265"/>
      <c r="O23" s="266"/>
    </row>
    <row r="24" spans="1:15">
      <c r="A24" s="12"/>
      <c r="B24" s="13" t="s">
        <v>169</v>
      </c>
      <c r="C24" s="59">
        <f>объектная!F15*1000</f>
        <v>0</v>
      </c>
      <c r="D24" s="59">
        <f>C24</f>
        <v>0</v>
      </c>
      <c r="E24" s="59"/>
      <c r="F24" s="59"/>
      <c r="G24" s="97"/>
      <c r="H24" s="94"/>
      <c r="I24" s="94"/>
      <c r="J24" s="94"/>
      <c r="K24" s="94"/>
      <c r="L24" s="94"/>
      <c r="M24" s="94"/>
      <c r="N24" s="94"/>
      <c r="O24" s="98"/>
    </row>
    <row r="25" spans="1:15">
      <c r="A25" s="12"/>
      <c r="B25" s="13" t="s">
        <v>168</v>
      </c>
      <c r="C25" s="59">
        <v>0</v>
      </c>
      <c r="D25" s="59">
        <f>C25</f>
        <v>0</v>
      </c>
      <c r="E25" s="59"/>
      <c r="F25" s="59"/>
      <c r="G25" s="264"/>
      <c r="H25" s="265"/>
      <c r="I25" s="265"/>
      <c r="J25" s="265"/>
      <c r="K25" s="265"/>
      <c r="L25" s="265"/>
      <c r="M25" s="265"/>
      <c r="N25" s="265"/>
      <c r="O25" s="266"/>
    </row>
    <row r="26" spans="1:15">
      <c r="A26" s="12"/>
      <c r="B26" s="15" t="s">
        <v>42</v>
      </c>
      <c r="C26" s="61">
        <f>SUM(C19:C25)</f>
        <v>0</v>
      </c>
      <c r="D26" s="61">
        <f>SUM(D19:D25)</f>
        <v>0</v>
      </c>
      <c r="E26" s="61">
        <f>E23+E25</f>
        <v>0</v>
      </c>
      <c r="F26" s="59"/>
      <c r="G26" s="267" t="s">
        <v>43</v>
      </c>
      <c r="H26" s="252"/>
      <c r="I26" s="252"/>
      <c r="J26" s="252"/>
      <c r="K26" s="252"/>
      <c r="L26" s="252"/>
      <c r="M26" s="252"/>
      <c r="N26" s="252"/>
      <c r="O26" s="268"/>
    </row>
    <row r="27" spans="1:15">
      <c r="A27" s="12">
        <v>6</v>
      </c>
      <c r="B27" s="13" t="s">
        <v>175</v>
      </c>
      <c r="C27" s="59">
        <f>(D26*17.27%)</f>
        <v>0</v>
      </c>
      <c r="D27" s="59">
        <f>PRODUCT(C27,1)</f>
        <v>0</v>
      </c>
      <c r="E27" s="59"/>
      <c r="F27" s="59"/>
      <c r="G27" s="99"/>
      <c r="H27" s="2"/>
      <c r="I27" s="2"/>
      <c r="J27" s="2"/>
      <c r="K27" s="2"/>
      <c r="L27" s="2"/>
      <c r="M27" s="2"/>
      <c r="N27" s="2"/>
      <c r="O27" s="2"/>
    </row>
    <row r="28" spans="1:15">
      <c r="A28" s="12"/>
      <c r="B28" s="15" t="s">
        <v>44</v>
      </c>
      <c r="C28" s="59"/>
      <c r="D28" s="59"/>
      <c r="E28" s="59"/>
      <c r="F28" s="59"/>
      <c r="G28" s="269" t="s">
        <v>45</v>
      </c>
      <c r="H28" s="251"/>
      <c r="I28" s="251"/>
      <c r="J28" s="251"/>
      <c r="K28" s="251"/>
      <c r="L28" s="251"/>
      <c r="M28" s="251"/>
      <c r="N28" s="251"/>
      <c r="O28" s="270"/>
    </row>
    <row r="29" spans="1:15">
      <c r="A29" s="6"/>
      <c r="B29" s="16" t="s">
        <v>46</v>
      </c>
      <c r="C29" s="62">
        <f>SUM(C26:C27)</f>
        <v>0</v>
      </c>
      <c r="D29" s="63">
        <f>SUM(D26:E27)</f>
        <v>0</v>
      </c>
      <c r="E29" s="63"/>
      <c r="F29" s="60"/>
      <c r="G29" s="99"/>
      <c r="H29" s="2"/>
      <c r="I29" s="2"/>
      <c r="J29" s="2"/>
      <c r="K29" s="2"/>
      <c r="L29" s="2"/>
      <c r="M29" s="2"/>
      <c r="N29" s="2"/>
      <c r="O29" s="2"/>
    </row>
    <row r="30" spans="1:15">
      <c r="A30" s="6">
        <v>7</v>
      </c>
      <c r="B30" s="48" t="s">
        <v>47</v>
      </c>
      <c r="C30" s="60"/>
      <c r="D30" s="60"/>
      <c r="E30" s="60"/>
      <c r="F30" s="60"/>
      <c r="G30" s="2" t="s">
        <v>48</v>
      </c>
      <c r="H30" s="2"/>
      <c r="I30" s="2"/>
      <c r="J30" s="2"/>
      <c r="K30" s="2"/>
      <c r="L30" s="2"/>
      <c r="M30" s="2"/>
      <c r="N30" s="2"/>
      <c r="O30" s="2"/>
    </row>
    <row r="31" spans="1:15">
      <c r="A31" s="7"/>
      <c r="B31" s="49" t="s">
        <v>171</v>
      </c>
      <c r="C31" s="64">
        <v>0</v>
      </c>
      <c r="D31" s="64">
        <f>C31</f>
        <v>0</v>
      </c>
      <c r="E31" s="64"/>
      <c r="F31" s="64"/>
      <c r="G31" s="2" t="s">
        <v>49</v>
      </c>
      <c r="H31" s="2"/>
      <c r="I31" s="2"/>
      <c r="J31" s="2"/>
      <c r="K31" s="2"/>
      <c r="L31" s="2"/>
      <c r="M31" s="2"/>
      <c r="N31" s="2"/>
      <c r="O31" s="2"/>
    </row>
    <row r="32" spans="1:15">
      <c r="A32" s="9"/>
      <c r="B32" s="17" t="s">
        <v>155</v>
      </c>
      <c r="C32" s="58">
        <f>C29*0.32%</f>
        <v>0</v>
      </c>
      <c r="D32" s="58">
        <f>C32</f>
        <v>0</v>
      </c>
      <c r="E32" s="58"/>
      <c r="F32" s="58"/>
      <c r="G32" s="2" t="s">
        <v>50</v>
      </c>
      <c r="H32" s="2"/>
      <c r="I32" s="2"/>
      <c r="J32" s="2"/>
      <c r="K32" s="2"/>
      <c r="L32" s="2"/>
      <c r="M32" s="2"/>
      <c r="N32" s="2"/>
      <c r="O32" s="2"/>
    </row>
    <row r="33" spans="1:15">
      <c r="A33" s="9"/>
      <c r="B33" s="18" t="s">
        <v>159</v>
      </c>
      <c r="C33" s="62">
        <f>SUM(C29:C32)</f>
        <v>0</v>
      </c>
      <c r="D33" s="62">
        <f>SUM(D29:D32)</f>
        <v>0</v>
      </c>
      <c r="E33" s="62">
        <f>SUM(E29:E32)</f>
        <v>0</v>
      </c>
      <c r="F33" s="65"/>
      <c r="G33" s="2" t="s">
        <v>51</v>
      </c>
      <c r="H33" s="2"/>
      <c r="I33" s="2"/>
      <c r="J33" s="2"/>
      <c r="K33" s="2"/>
      <c r="L33" s="2"/>
      <c r="M33" s="2"/>
      <c r="N33" s="2"/>
      <c r="O33" s="2"/>
    </row>
    <row r="34" spans="1:15">
      <c r="A34" s="12"/>
      <c r="B34" s="57" t="s">
        <v>173</v>
      </c>
      <c r="C34" s="59">
        <f>C33*12%</f>
        <v>0</v>
      </c>
      <c r="D34" s="59">
        <f>C34</f>
        <v>0</v>
      </c>
      <c r="E34" s="59"/>
      <c r="F34" s="59"/>
      <c r="G34" s="259" t="s">
        <v>52</v>
      </c>
      <c r="H34" s="255"/>
      <c r="I34" s="255"/>
      <c r="J34" s="255"/>
      <c r="K34" s="255"/>
      <c r="L34" s="255"/>
      <c r="M34" s="255"/>
      <c r="N34" s="255"/>
      <c r="O34" s="255"/>
    </row>
    <row r="35" spans="1:15">
      <c r="A35" s="12">
        <v>8</v>
      </c>
      <c r="B35" s="15" t="s">
        <v>53</v>
      </c>
      <c r="C35" s="61">
        <f>SUM(C36:C44)</f>
        <v>0</v>
      </c>
      <c r="D35" s="61">
        <f>SUM(D33:D34)</f>
        <v>0</v>
      </c>
      <c r="E35" s="61">
        <f>SUM(E36:E44)</f>
        <v>0</v>
      </c>
      <c r="F35" s="61">
        <f>SUM(F36:F44)</f>
        <v>0</v>
      </c>
      <c r="G35" s="2"/>
      <c r="H35" s="8" t="s">
        <v>21</v>
      </c>
      <c r="I35" s="2"/>
      <c r="J35" s="2"/>
      <c r="K35" s="2"/>
      <c r="L35" s="2"/>
      <c r="M35" s="2"/>
      <c r="N35" s="2"/>
      <c r="O35" s="2"/>
    </row>
    <row r="36" spans="1:15">
      <c r="A36" s="12"/>
      <c r="B36" s="13" t="s">
        <v>162</v>
      </c>
      <c r="C36" s="59"/>
      <c r="D36" s="59"/>
      <c r="E36" s="59"/>
      <c r="F36" s="59"/>
      <c r="G36" s="126" t="s">
        <v>54</v>
      </c>
      <c r="H36" s="126"/>
      <c r="I36" s="126"/>
      <c r="J36" s="126"/>
      <c r="K36" s="126"/>
      <c r="L36" s="126"/>
      <c r="M36" s="126"/>
      <c r="N36" s="126"/>
      <c r="O36" s="126"/>
    </row>
    <row r="37" spans="1:15">
      <c r="A37" s="12"/>
      <c r="B37" s="13" t="s">
        <v>3480</v>
      </c>
      <c r="C37" s="59"/>
      <c r="D37" s="59"/>
      <c r="E37" s="59"/>
      <c r="F37" s="59"/>
      <c r="G37" s="2" t="s">
        <v>55</v>
      </c>
      <c r="H37" s="2"/>
      <c r="I37" s="2"/>
      <c r="J37" s="2"/>
      <c r="K37" s="2"/>
      <c r="L37" s="2"/>
      <c r="M37" s="2"/>
      <c r="N37" s="2"/>
      <c r="O37" s="2"/>
    </row>
    <row r="38" spans="1:15">
      <c r="A38" s="12"/>
      <c r="B38" s="13" t="s">
        <v>3481</v>
      </c>
      <c r="C38" s="59"/>
      <c r="D38" s="59"/>
      <c r="E38" s="59"/>
      <c r="F38" s="59"/>
      <c r="G38" s="259" t="s">
        <v>56</v>
      </c>
      <c r="H38" s="255"/>
      <c r="I38" s="255"/>
      <c r="J38" s="255"/>
      <c r="K38" s="255"/>
      <c r="L38" s="255"/>
      <c r="M38" s="255"/>
      <c r="N38" s="255"/>
      <c r="O38" s="255"/>
    </row>
    <row r="39" spans="1:15">
      <c r="A39" s="12"/>
      <c r="B39" s="13" t="s">
        <v>3482</v>
      </c>
      <c r="C39" s="59"/>
      <c r="D39" s="59"/>
      <c r="E39" s="59"/>
      <c r="F39" s="59"/>
      <c r="G39" s="2"/>
      <c r="H39" s="8" t="s">
        <v>21</v>
      </c>
      <c r="I39" s="2"/>
      <c r="J39" s="2"/>
      <c r="K39" s="2"/>
      <c r="L39" s="2"/>
      <c r="M39" s="2"/>
      <c r="N39" s="2"/>
      <c r="O39" s="2"/>
    </row>
    <row r="40" spans="1:15">
      <c r="A40" s="12"/>
      <c r="B40" s="13" t="s">
        <v>3483</v>
      </c>
      <c r="C40" s="59"/>
      <c r="D40" s="59"/>
      <c r="E40" s="59"/>
      <c r="F40" s="59"/>
      <c r="G40" s="126" t="s">
        <v>57</v>
      </c>
      <c r="H40" s="126"/>
      <c r="I40" s="126"/>
      <c r="J40" s="126"/>
      <c r="K40" s="126"/>
      <c r="L40" s="126"/>
      <c r="M40" s="126"/>
      <c r="N40" s="126"/>
      <c r="O40" s="126"/>
    </row>
    <row r="41" spans="1:15">
      <c r="A41" s="12"/>
      <c r="B41" s="13" t="s">
        <v>3484</v>
      </c>
      <c r="C41" s="59"/>
      <c r="D41" s="14"/>
      <c r="E41" s="12"/>
      <c r="F41" s="59"/>
      <c r="G41" s="2" t="s">
        <v>58</v>
      </c>
      <c r="H41" s="2"/>
      <c r="I41" s="2"/>
      <c r="J41" s="2"/>
      <c r="K41" s="2"/>
      <c r="L41" s="2"/>
      <c r="M41" s="2"/>
      <c r="N41" s="2"/>
      <c r="O41" s="2"/>
    </row>
    <row r="42" spans="1:15">
      <c r="A42" s="12"/>
      <c r="B42" s="13" t="s">
        <v>3485</v>
      </c>
      <c r="C42" s="59"/>
      <c r="D42" s="14"/>
      <c r="E42" s="12"/>
      <c r="F42" s="59"/>
      <c r="G42" s="259" t="s">
        <v>60</v>
      </c>
      <c r="H42" s="255"/>
      <c r="I42" s="255"/>
      <c r="J42" s="255"/>
      <c r="K42" s="255"/>
      <c r="L42" s="255"/>
      <c r="M42" s="255"/>
      <c r="N42" s="255"/>
      <c r="O42" s="255"/>
    </row>
    <row r="43" spans="1:15">
      <c r="A43" s="12"/>
      <c r="B43" s="13" t="s">
        <v>3486</v>
      </c>
      <c r="C43" s="59"/>
      <c r="D43" s="12"/>
      <c r="E43" s="12"/>
      <c r="F43" s="59"/>
      <c r="G43" s="257" t="s">
        <v>61</v>
      </c>
      <c r="H43" s="253"/>
      <c r="I43" s="253"/>
      <c r="J43" s="253"/>
      <c r="K43" s="253"/>
      <c r="L43" s="253"/>
      <c r="M43" s="253"/>
      <c r="N43" s="253"/>
      <c r="O43" s="253"/>
    </row>
    <row r="44" spans="1:15">
      <c r="A44" s="12"/>
      <c r="B44" s="13"/>
      <c r="C44" s="12"/>
      <c r="D44" s="14"/>
      <c r="E44" s="12"/>
      <c r="F44" s="12"/>
      <c r="G44" s="8"/>
      <c r="H44" s="2"/>
      <c r="I44" s="2"/>
      <c r="J44" s="2"/>
      <c r="K44" s="2"/>
      <c r="L44" s="2"/>
      <c r="M44" s="2"/>
      <c r="N44" s="2"/>
      <c r="O44" s="2"/>
    </row>
    <row r="45" spans="1:15">
      <c r="A45" s="95"/>
      <c r="B45" s="5"/>
      <c r="C45" s="95"/>
      <c r="D45" s="95"/>
      <c r="E45" s="95"/>
      <c r="F45" s="95"/>
      <c r="G45" s="2" t="s">
        <v>62</v>
      </c>
      <c r="H45" s="2"/>
      <c r="I45" s="2"/>
      <c r="J45" s="2"/>
      <c r="K45" s="2"/>
      <c r="L45" s="2"/>
      <c r="M45" s="2"/>
      <c r="N45" s="2"/>
      <c r="O45" s="2"/>
    </row>
    <row r="46" spans="1:15">
      <c r="A46" s="95"/>
      <c r="B46" s="19" t="s">
        <v>59</v>
      </c>
      <c r="C46" s="66">
        <f>SUM(C33:C35)</f>
        <v>0</v>
      </c>
      <c r="D46" s="66">
        <f>SUM(D33:D34)</f>
        <v>0</v>
      </c>
      <c r="E46" s="67"/>
      <c r="F46" s="66">
        <f>PRODUCT(F35,1)</f>
        <v>0</v>
      </c>
      <c r="G46" s="2" t="s">
        <v>63</v>
      </c>
      <c r="H46" s="2"/>
      <c r="I46" s="2"/>
      <c r="J46" s="2"/>
      <c r="K46" s="2"/>
      <c r="L46" s="2"/>
      <c r="M46" s="2"/>
      <c r="N46" s="2"/>
      <c r="O46" s="2"/>
    </row>
    <row r="47" spans="1:15" ht="15.75">
      <c r="A47" s="95"/>
      <c r="B47" s="5"/>
      <c r="C47" s="95"/>
      <c r="D47" s="95"/>
      <c r="E47" s="95"/>
      <c r="F47" s="95"/>
      <c r="G47" s="21" t="s">
        <v>64</v>
      </c>
      <c r="H47" s="21"/>
      <c r="I47" s="21"/>
      <c r="J47" s="21"/>
      <c r="K47" s="21"/>
      <c r="L47" s="21"/>
      <c r="M47" s="21"/>
      <c r="N47" s="90">
        <f>SUM(C21,)</f>
        <v>0</v>
      </c>
      <c r="O47" s="20" t="s">
        <v>7</v>
      </c>
    </row>
    <row r="48" spans="1:15">
      <c r="A48" s="95"/>
      <c r="B48" s="5"/>
      <c r="C48" s="95"/>
      <c r="D48" s="53"/>
      <c r="E48" s="95"/>
      <c r="F48" s="95"/>
      <c r="G48" s="2" t="s">
        <v>65</v>
      </c>
      <c r="H48" s="2"/>
      <c r="I48" s="2"/>
      <c r="J48" s="2"/>
      <c r="K48" s="2"/>
      <c r="L48" s="2"/>
      <c r="M48" s="2"/>
      <c r="N48" s="2"/>
      <c r="O48" s="2"/>
    </row>
    <row r="49" spans="1:15">
      <c r="A49" s="95"/>
      <c r="B49" s="5"/>
      <c r="C49" s="95"/>
      <c r="D49" s="95"/>
      <c r="E49" s="95"/>
      <c r="F49" s="95"/>
      <c r="G49" s="2" t="s">
        <v>66</v>
      </c>
      <c r="H49" s="2"/>
      <c r="I49" s="2"/>
      <c r="J49" s="2"/>
      <c r="K49" s="2"/>
      <c r="L49" s="2"/>
      <c r="M49" s="2"/>
      <c r="N49" s="2"/>
      <c r="O49" s="2"/>
    </row>
    <row r="50" spans="1:15">
      <c r="A50" s="95"/>
      <c r="B50" s="5" t="s">
        <v>193</v>
      </c>
      <c r="C50" s="95"/>
      <c r="D50" s="95"/>
      <c r="E50" s="5" t="s">
        <v>194</v>
      </c>
      <c r="F50" s="95"/>
      <c r="G50" s="2" t="s">
        <v>67</v>
      </c>
      <c r="H50" s="2"/>
      <c r="I50" s="2"/>
      <c r="J50" s="2"/>
      <c r="K50" s="2"/>
      <c r="L50" s="2"/>
      <c r="M50" s="2"/>
      <c r="N50" s="2"/>
      <c r="O50" s="2"/>
    </row>
    <row r="51" spans="1:15">
      <c r="A51" s="95"/>
      <c r="B51" s="5"/>
      <c r="C51" s="95"/>
      <c r="D51" s="95"/>
      <c r="E51" s="5"/>
      <c r="F51" s="95"/>
      <c r="G51" s="2" t="s">
        <v>176</v>
      </c>
      <c r="H51" s="2"/>
      <c r="I51" s="2"/>
      <c r="J51" s="2"/>
      <c r="K51" s="2"/>
      <c r="L51" s="2"/>
      <c r="M51" s="2"/>
      <c r="N51" s="2"/>
      <c r="O51" s="2"/>
    </row>
    <row r="52" spans="1:15">
      <c r="A52" s="95"/>
      <c r="B52" s="5" t="s">
        <v>151</v>
      </c>
      <c r="C52" s="95"/>
      <c r="D52" s="95"/>
      <c r="E52" s="5" t="s">
        <v>195</v>
      </c>
      <c r="F52" s="95"/>
      <c r="G52" s="8"/>
      <c r="H52" s="2"/>
      <c r="I52" s="2"/>
      <c r="J52" s="2"/>
      <c r="K52" s="2"/>
      <c r="L52" s="2"/>
      <c r="M52" s="2"/>
      <c r="N52" s="2"/>
      <c r="O52" s="2"/>
    </row>
    <row r="53" spans="1:15">
      <c r="A53" s="95"/>
      <c r="B53" s="5"/>
      <c r="C53" s="95"/>
      <c r="D53" s="95"/>
      <c r="E53" s="5"/>
      <c r="F53" s="95"/>
      <c r="G53" s="251" t="s">
        <v>68</v>
      </c>
      <c r="H53" s="251"/>
      <c r="I53" s="251"/>
      <c r="J53" s="251"/>
      <c r="K53" s="251"/>
      <c r="L53" s="251"/>
      <c r="M53" s="251"/>
      <c r="N53" s="251"/>
      <c r="O53" s="251"/>
    </row>
    <row r="54" spans="1:15">
      <c r="A54" s="95"/>
      <c r="B54" s="5" t="s">
        <v>152</v>
      </c>
      <c r="C54" s="95"/>
      <c r="D54" s="95"/>
      <c r="E54" s="5"/>
      <c r="F54" s="95"/>
      <c r="G54" s="8"/>
      <c r="H54" s="2"/>
      <c r="I54" s="2"/>
      <c r="J54" s="2"/>
      <c r="K54" s="2"/>
      <c r="L54" s="2"/>
      <c r="M54" s="2"/>
      <c r="N54" s="2"/>
      <c r="O54" s="2"/>
    </row>
    <row r="55" spans="1:15">
      <c r="A55" s="95"/>
      <c r="B55" s="5"/>
      <c r="C55" s="95"/>
      <c r="D55" s="95"/>
      <c r="E55" s="5"/>
      <c r="F55" s="95"/>
      <c r="G55" s="2" t="s">
        <v>70</v>
      </c>
      <c r="H55" s="2"/>
      <c r="I55" s="2"/>
      <c r="J55" s="2"/>
      <c r="K55" s="2"/>
      <c r="L55" s="2"/>
      <c r="M55" s="2"/>
      <c r="N55" s="2"/>
      <c r="O55" s="2"/>
    </row>
    <row r="56" spans="1:15">
      <c r="A56" s="95"/>
      <c r="B56" s="5" t="s">
        <v>69</v>
      </c>
      <c r="C56" s="95"/>
      <c r="D56" s="95"/>
      <c r="E56" s="5"/>
      <c r="F56" s="95"/>
      <c r="G56" s="2" t="s">
        <v>72</v>
      </c>
      <c r="H56" s="2"/>
      <c r="I56" s="2"/>
      <c r="J56" s="2"/>
      <c r="K56" s="2"/>
      <c r="L56" s="2"/>
      <c r="M56" s="2"/>
      <c r="N56" s="2"/>
      <c r="O56" s="2"/>
    </row>
    <row r="57" spans="1:15">
      <c r="A57" s="95"/>
      <c r="B57" s="5"/>
      <c r="C57" s="95"/>
      <c r="D57" s="95"/>
      <c r="E57" s="95"/>
      <c r="F57" s="95"/>
      <c r="G57" s="2" t="s">
        <v>73</v>
      </c>
      <c r="H57" s="2"/>
      <c r="I57" s="2"/>
      <c r="J57" s="2"/>
      <c r="K57" s="2"/>
      <c r="L57" s="2"/>
      <c r="M57" s="2"/>
      <c r="N57" s="2"/>
      <c r="O57" s="2"/>
    </row>
    <row r="58" spans="1:15">
      <c r="A58" s="95"/>
      <c r="B58" s="5" t="s">
        <v>71</v>
      </c>
      <c r="C58" s="95"/>
      <c r="D58" s="95"/>
      <c r="E58" s="5" t="s">
        <v>154</v>
      </c>
      <c r="F58" s="95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95"/>
      <c r="B59" s="5"/>
      <c r="C59" s="95"/>
      <c r="D59" s="95"/>
      <c r="E59" s="5"/>
      <c r="F59" s="95"/>
      <c r="G59" s="255" t="s">
        <v>74</v>
      </c>
      <c r="H59" s="255"/>
      <c r="I59" s="255"/>
      <c r="J59" s="255"/>
      <c r="K59" s="255"/>
      <c r="L59" s="255"/>
      <c r="M59" s="255"/>
      <c r="N59" s="255"/>
      <c r="O59" s="255"/>
    </row>
    <row r="60" spans="1:15">
      <c r="A60" s="95"/>
      <c r="B60" s="5"/>
      <c r="C60" s="95"/>
      <c r="D60" s="95"/>
      <c r="E60" s="95"/>
      <c r="F60" s="95"/>
      <c r="G60" s="8" t="s">
        <v>75</v>
      </c>
      <c r="H60" s="8" t="s">
        <v>21</v>
      </c>
      <c r="I60" s="2"/>
      <c r="J60" s="2"/>
      <c r="K60" s="2"/>
      <c r="L60" s="2"/>
      <c r="M60" s="2"/>
      <c r="N60" s="2"/>
      <c r="O60" s="2"/>
    </row>
    <row r="61" spans="1:15">
      <c r="A61" s="95"/>
      <c r="B61" s="5"/>
      <c r="C61" s="95"/>
      <c r="D61" s="95"/>
      <c r="E61" s="5"/>
      <c r="F61" s="95"/>
      <c r="G61" s="255" t="s">
        <v>76</v>
      </c>
      <c r="H61" s="255"/>
      <c r="I61" s="255"/>
      <c r="J61" s="255"/>
      <c r="K61" s="255"/>
      <c r="L61" s="255"/>
      <c r="M61" s="255"/>
      <c r="N61" s="255"/>
      <c r="O61" s="255"/>
    </row>
    <row r="62" spans="1:15">
      <c r="A62" s="95"/>
      <c r="B62" s="5"/>
      <c r="G62" s="2" t="s">
        <v>77</v>
      </c>
      <c r="H62" s="2"/>
      <c r="I62" s="2"/>
      <c r="J62" s="2"/>
      <c r="K62" s="2"/>
      <c r="L62" s="2"/>
      <c r="M62" s="2"/>
      <c r="N62" s="2"/>
      <c r="O62" s="2"/>
    </row>
    <row r="63" spans="1:15">
      <c r="A63" s="95"/>
      <c r="B63" s="5"/>
      <c r="G63" s="255" t="s">
        <v>78</v>
      </c>
      <c r="H63" s="255"/>
      <c r="I63" s="255"/>
      <c r="J63" s="255"/>
      <c r="K63" s="255"/>
      <c r="L63" s="255"/>
      <c r="M63" s="255"/>
      <c r="N63" s="255"/>
      <c r="O63" s="255"/>
    </row>
    <row r="64" spans="1:15">
      <c r="A64" s="95"/>
      <c r="B64" s="5"/>
      <c r="G64" s="253" t="s">
        <v>79</v>
      </c>
      <c r="H64" s="253"/>
      <c r="I64" s="253"/>
      <c r="J64" s="253"/>
      <c r="K64" s="253"/>
      <c r="L64" s="253"/>
      <c r="M64" s="253"/>
      <c r="N64" s="253"/>
      <c r="O64" s="253"/>
    </row>
    <row r="65" spans="1:15">
      <c r="A65" s="95"/>
      <c r="B65" s="5"/>
      <c r="G65" s="2" t="s">
        <v>80</v>
      </c>
      <c r="H65" s="2"/>
      <c r="I65" s="2"/>
      <c r="J65" s="2"/>
      <c r="K65" s="2"/>
      <c r="L65" s="2"/>
      <c r="M65" s="2"/>
      <c r="N65" s="2"/>
      <c r="O65" s="2"/>
    </row>
    <row r="66" spans="1:15">
      <c r="G66" s="255" t="s">
        <v>81</v>
      </c>
      <c r="H66" s="255"/>
      <c r="I66" s="255"/>
      <c r="J66" s="255"/>
      <c r="K66" s="255"/>
      <c r="L66" s="255"/>
      <c r="M66" s="255"/>
      <c r="N66" s="255"/>
      <c r="O66" s="255"/>
    </row>
    <row r="67" spans="1:15">
      <c r="G67" s="8"/>
      <c r="H67" s="2"/>
      <c r="I67" s="2"/>
      <c r="J67" s="2"/>
      <c r="K67" s="2"/>
      <c r="L67" s="2"/>
      <c r="M67" s="2"/>
      <c r="N67" s="2"/>
      <c r="O67" s="2"/>
    </row>
    <row r="68" spans="1:15">
      <c r="G68" s="2" t="s">
        <v>82</v>
      </c>
      <c r="H68" s="2"/>
      <c r="I68" s="2"/>
      <c r="J68" s="2"/>
      <c r="K68" s="2"/>
      <c r="L68" s="2"/>
      <c r="M68" s="2"/>
      <c r="N68" s="2"/>
      <c r="O68" s="2"/>
    </row>
    <row r="69" spans="1:15">
      <c r="G69" s="255" t="s">
        <v>83</v>
      </c>
      <c r="H69" s="255"/>
      <c r="I69" s="255"/>
      <c r="J69" s="255"/>
      <c r="K69" s="255"/>
      <c r="L69" s="255"/>
      <c r="M69" s="255"/>
      <c r="N69" s="255"/>
      <c r="O69" s="255"/>
    </row>
    <row r="70" spans="1:15">
      <c r="G70" s="2"/>
      <c r="H70" s="8" t="s">
        <v>84</v>
      </c>
      <c r="I70" s="2"/>
      <c r="J70" s="2"/>
      <c r="K70" s="2"/>
      <c r="L70" s="2"/>
      <c r="M70" s="2"/>
      <c r="N70" s="2"/>
      <c r="O70" s="2"/>
    </row>
    <row r="71" spans="1:15">
      <c r="G71" s="255" t="s">
        <v>85</v>
      </c>
      <c r="H71" s="255"/>
      <c r="I71" s="255"/>
      <c r="J71" s="255"/>
      <c r="K71" s="255"/>
      <c r="L71" s="255"/>
      <c r="M71" s="255"/>
      <c r="N71" s="255"/>
      <c r="O71" s="255"/>
    </row>
    <row r="72" spans="1:15">
      <c r="G72" s="253" t="s">
        <v>86</v>
      </c>
      <c r="H72" s="253"/>
      <c r="I72" s="253"/>
      <c r="J72" s="253"/>
      <c r="K72" s="253"/>
      <c r="L72" s="253"/>
      <c r="M72" s="253"/>
      <c r="N72" s="253"/>
      <c r="O72" s="253"/>
    </row>
    <row r="73" spans="1:15">
      <c r="G73" s="2" t="s">
        <v>87</v>
      </c>
      <c r="H73" s="2"/>
      <c r="I73" s="2"/>
      <c r="J73" s="2"/>
      <c r="K73" s="2"/>
      <c r="L73" s="2"/>
      <c r="M73" s="2"/>
      <c r="N73" s="2"/>
      <c r="O73" s="2"/>
    </row>
    <row r="74" spans="1:15">
      <c r="G74" s="255" t="s">
        <v>88</v>
      </c>
      <c r="H74" s="255"/>
      <c r="I74" s="255"/>
      <c r="J74" s="255"/>
      <c r="K74" s="255"/>
      <c r="L74" s="255"/>
      <c r="M74" s="255"/>
      <c r="N74" s="255"/>
      <c r="O74" s="255"/>
    </row>
    <row r="75" spans="1:15">
      <c r="G75" s="2" t="s">
        <v>89</v>
      </c>
      <c r="H75" s="2"/>
      <c r="I75" s="2"/>
      <c r="J75" s="2"/>
      <c r="K75" s="2"/>
      <c r="L75" s="2"/>
      <c r="M75" s="2"/>
      <c r="N75" s="2"/>
      <c r="O75" s="2"/>
    </row>
    <row r="76" spans="1:15">
      <c r="G76" s="2" t="s">
        <v>3511</v>
      </c>
      <c r="H76" s="2"/>
      <c r="I76" s="2"/>
      <c r="J76" s="2"/>
      <c r="K76" s="2"/>
      <c r="L76" s="2"/>
      <c r="M76" s="2"/>
      <c r="N76" s="2"/>
      <c r="O76" s="2"/>
    </row>
    <row r="77" spans="1:15">
      <c r="G77" s="2" t="s">
        <v>90</v>
      </c>
      <c r="H77" s="2"/>
      <c r="I77" s="2"/>
      <c r="J77" s="2"/>
      <c r="K77" s="2"/>
      <c r="L77" s="2"/>
      <c r="M77" s="2"/>
      <c r="N77" s="2"/>
      <c r="O77" s="2"/>
    </row>
    <row r="78" spans="1:15" ht="15.75">
      <c r="G78" s="21" t="s">
        <v>163</v>
      </c>
      <c r="H78" s="21"/>
      <c r="I78" s="21"/>
      <c r="J78" s="21"/>
      <c r="K78" s="21"/>
      <c r="L78" s="21"/>
      <c r="M78" s="21"/>
      <c r="N78" s="234">
        <v>14084.806399999999</v>
      </c>
      <c r="O78" s="20" t="s">
        <v>7</v>
      </c>
    </row>
    <row r="79" spans="1:15">
      <c r="G79" s="253" t="s">
        <v>91</v>
      </c>
      <c r="H79" s="253"/>
      <c r="I79" s="253"/>
      <c r="J79" s="253"/>
      <c r="K79" s="253"/>
      <c r="L79" s="253"/>
      <c r="M79" s="253"/>
      <c r="N79" s="253"/>
      <c r="O79" s="253"/>
    </row>
    <row r="80" spans="1:15" ht="15.75">
      <c r="G80" s="2" t="s">
        <v>92</v>
      </c>
      <c r="H80" s="2"/>
      <c r="I80" s="2"/>
      <c r="J80" s="2"/>
      <c r="K80" s="2"/>
      <c r="L80" s="2"/>
      <c r="M80" s="2"/>
      <c r="N80" s="55">
        <f>SUM(C11,0)</f>
        <v>0</v>
      </c>
      <c r="O80" s="21" t="s">
        <v>93</v>
      </c>
    </row>
    <row r="81" spans="7:15" ht="15.75">
      <c r="G81" s="2" t="s">
        <v>94</v>
      </c>
      <c r="H81" s="2"/>
      <c r="I81" s="2"/>
      <c r="J81" s="2"/>
      <c r="K81" s="2"/>
      <c r="L81" s="2"/>
      <c r="M81" s="2"/>
      <c r="N81" s="90">
        <f>SUM(C19,0)</f>
        <v>0</v>
      </c>
      <c r="O81" s="21" t="s">
        <v>7</v>
      </c>
    </row>
    <row r="82" spans="7:15" ht="18">
      <c r="G82" s="8"/>
      <c r="H82" s="126" t="s">
        <v>3488</v>
      </c>
      <c r="I82" s="2"/>
      <c r="J82" s="220"/>
      <c r="K82" s="226">
        <f>C11/8/22/18</f>
        <v>0</v>
      </c>
      <c r="L82" s="126" t="s">
        <v>3487</v>
      </c>
      <c r="M82" s="2"/>
      <c r="N82" s="2"/>
      <c r="O82" s="2"/>
    </row>
    <row r="83" spans="7:15">
      <c r="G83" s="251" t="s">
        <v>95</v>
      </c>
      <c r="H83" s="251"/>
      <c r="I83" s="251"/>
      <c r="J83" s="251"/>
      <c r="K83" s="251"/>
      <c r="L83" s="251"/>
      <c r="M83" s="251"/>
      <c r="N83" s="251"/>
      <c r="O83" s="251"/>
    </row>
    <row r="84" spans="7:15">
      <c r="G84" s="2" t="s">
        <v>96</v>
      </c>
      <c r="H84" s="2"/>
      <c r="I84" s="2"/>
      <c r="J84" s="2"/>
      <c r="K84" s="2"/>
      <c r="L84" s="2"/>
      <c r="M84" s="2"/>
      <c r="N84" s="2"/>
      <c r="O84" s="2"/>
    </row>
    <row r="85" spans="7:15">
      <c r="G85" s="2" t="s">
        <v>97</v>
      </c>
      <c r="H85" s="2"/>
      <c r="I85" s="2"/>
      <c r="J85" s="2"/>
      <c r="K85" s="2"/>
      <c r="L85" s="2"/>
      <c r="M85" s="2"/>
      <c r="N85" s="2"/>
      <c r="O85" s="2"/>
    </row>
    <row r="86" spans="7:15">
      <c r="G86" s="253" t="s">
        <v>98</v>
      </c>
      <c r="H86" s="253"/>
      <c r="I86" s="253"/>
      <c r="J86" s="253"/>
      <c r="K86" s="253"/>
      <c r="L86" s="253"/>
      <c r="M86" s="253"/>
      <c r="N86" s="253"/>
      <c r="O86" s="253"/>
    </row>
    <row r="87" spans="7:15">
      <c r="G87" s="2"/>
      <c r="H87" s="8" t="s">
        <v>21</v>
      </c>
      <c r="I87" s="2"/>
      <c r="J87" s="2"/>
      <c r="K87" s="2"/>
      <c r="L87" s="2"/>
      <c r="M87" s="2"/>
      <c r="N87" s="2"/>
      <c r="O87" s="2"/>
    </row>
    <row r="88" spans="7:15">
      <c r="G88" s="2" t="s">
        <v>99</v>
      </c>
      <c r="H88" s="2"/>
      <c r="I88" s="2"/>
      <c r="J88" s="2"/>
      <c r="K88" s="2"/>
      <c r="L88" s="2"/>
      <c r="M88" s="2"/>
      <c r="N88" s="2"/>
      <c r="O88" s="2"/>
    </row>
    <row r="89" spans="7:15">
      <c r="G89" s="253" t="s">
        <v>100</v>
      </c>
      <c r="H89" s="253"/>
      <c r="I89" s="253"/>
      <c r="J89" s="253"/>
      <c r="K89" s="253"/>
      <c r="L89" s="253"/>
      <c r="M89" s="253"/>
      <c r="N89" s="253"/>
      <c r="O89" s="253"/>
    </row>
    <row r="90" spans="7:15">
      <c r="G90" s="2" t="s">
        <v>101</v>
      </c>
      <c r="H90" s="2"/>
      <c r="I90" s="2"/>
      <c r="J90" s="2"/>
      <c r="K90" s="2"/>
      <c r="L90" s="2"/>
      <c r="M90" s="2"/>
      <c r="N90" s="2"/>
      <c r="O90" s="2"/>
    </row>
    <row r="91" spans="7:15">
      <c r="G91" s="2" t="s">
        <v>102</v>
      </c>
      <c r="H91" s="2"/>
      <c r="I91" s="2"/>
      <c r="J91" s="2"/>
      <c r="K91" s="2"/>
      <c r="L91" s="2"/>
      <c r="M91" s="2"/>
      <c r="N91" s="2"/>
      <c r="O91" s="2"/>
    </row>
    <row r="92" spans="7:15" ht="15.75">
      <c r="G92" s="8"/>
      <c r="H92" s="2"/>
      <c r="I92" s="2"/>
      <c r="J92" s="2"/>
      <c r="K92" s="2"/>
      <c r="L92" s="21" t="s">
        <v>103</v>
      </c>
      <c r="M92" s="2"/>
      <c r="N92" s="90">
        <f>C20</f>
        <v>0</v>
      </c>
      <c r="O92" s="21" t="s">
        <v>7</v>
      </c>
    </row>
    <row r="93" spans="7:15">
      <c r="G93" s="251" t="s">
        <v>104</v>
      </c>
      <c r="H93" s="251"/>
      <c r="I93" s="251"/>
      <c r="J93" s="251"/>
      <c r="K93" s="251"/>
      <c r="L93" s="251"/>
      <c r="M93" s="251"/>
      <c r="N93" s="251"/>
      <c r="O93" s="127"/>
    </row>
    <row r="94" spans="7:15">
      <c r="G94" s="2" t="s">
        <v>105</v>
      </c>
      <c r="H94" s="2"/>
      <c r="I94" s="2"/>
      <c r="J94" s="2"/>
      <c r="K94" s="2"/>
      <c r="L94" s="2"/>
      <c r="M94" s="2"/>
      <c r="N94" s="2"/>
      <c r="O94" s="2"/>
    </row>
    <row r="95" spans="7:15">
      <c r="G95" s="2" t="s">
        <v>106</v>
      </c>
      <c r="H95" s="2"/>
      <c r="I95" s="2"/>
      <c r="J95" s="2"/>
      <c r="K95" s="2"/>
      <c r="L95" s="2"/>
      <c r="M95" s="2"/>
      <c r="N95" s="2"/>
      <c r="O95" s="2"/>
    </row>
    <row r="96" spans="7:15">
      <c r="G96" s="2" t="s">
        <v>107</v>
      </c>
      <c r="H96" s="2"/>
      <c r="I96" s="2"/>
      <c r="J96" s="2"/>
      <c r="K96" s="2"/>
      <c r="L96" s="2"/>
      <c r="M96" s="2"/>
      <c r="N96" s="2"/>
      <c r="O96" s="2"/>
    </row>
    <row r="97" spans="7:15">
      <c r="G97" s="2" t="s">
        <v>108</v>
      </c>
      <c r="H97" s="2"/>
      <c r="I97" s="2"/>
      <c r="J97" s="2"/>
      <c r="K97" s="2"/>
      <c r="L97" s="2"/>
      <c r="M97" s="2"/>
      <c r="N97" s="2"/>
      <c r="O97" s="2"/>
    </row>
    <row r="98" spans="7:15">
      <c r="G98" s="2" t="s">
        <v>109</v>
      </c>
      <c r="H98" s="2"/>
      <c r="I98" s="2"/>
      <c r="J98" s="2"/>
      <c r="K98" s="2"/>
      <c r="L98" s="2"/>
      <c r="M98" s="2"/>
      <c r="N98" s="2"/>
      <c r="O98" s="2"/>
    </row>
    <row r="99" spans="7:15">
      <c r="G99" s="255" t="s">
        <v>110</v>
      </c>
      <c r="H99" s="255"/>
      <c r="I99" s="255"/>
      <c r="J99" s="255"/>
      <c r="K99" s="255"/>
      <c r="L99" s="255"/>
      <c r="M99" s="255"/>
      <c r="N99" s="255"/>
      <c r="O99" s="255"/>
    </row>
    <row r="100" spans="7:15">
      <c r="G100" s="2"/>
      <c r="H100" s="8" t="s">
        <v>21</v>
      </c>
      <c r="I100" s="2"/>
      <c r="J100" s="2"/>
      <c r="K100" s="2"/>
      <c r="L100" s="2"/>
      <c r="M100" s="2"/>
      <c r="N100" s="2"/>
      <c r="O100" s="2"/>
    </row>
    <row r="101" spans="7:15">
      <c r="G101" s="255" t="s">
        <v>111</v>
      </c>
      <c r="H101" s="255"/>
      <c r="I101" s="255"/>
      <c r="J101" s="255"/>
      <c r="K101" s="255"/>
      <c r="L101" s="255"/>
      <c r="M101" s="255"/>
      <c r="N101" s="255"/>
      <c r="O101" s="255"/>
    </row>
    <row r="102" spans="7:15">
      <c r="G102" s="255" t="s">
        <v>112</v>
      </c>
      <c r="H102" s="255"/>
      <c r="I102" s="255"/>
      <c r="J102" s="255"/>
      <c r="K102" s="255"/>
      <c r="L102" s="255"/>
      <c r="M102" s="255"/>
      <c r="N102" s="255"/>
      <c r="O102" s="255"/>
    </row>
    <row r="103" spans="7:15">
      <c r="G103" s="2"/>
      <c r="H103" s="8" t="s">
        <v>21</v>
      </c>
      <c r="I103" s="2"/>
      <c r="J103" s="2"/>
      <c r="K103" s="2"/>
      <c r="L103" s="2"/>
      <c r="M103" s="2"/>
      <c r="N103" s="2"/>
      <c r="O103" s="2"/>
    </row>
    <row r="104" spans="7:15">
      <c r="G104" s="255" t="s">
        <v>113</v>
      </c>
      <c r="H104" s="255"/>
      <c r="I104" s="255"/>
      <c r="J104" s="255"/>
      <c r="K104" s="255"/>
      <c r="L104" s="255"/>
      <c r="M104" s="255"/>
      <c r="N104" s="255"/>
      <c r="O104" s="255"/>
    </row>
    <row r="105" spans="7:15">
      <c r="G105" s="255" t="s">
        <v>114</v>
      </c>
      <c r="H105" s="255"/>
      <c r="I105" s="255"/>
      <c r="J105" s="255"/>
      <c r="K105" s="255"/>
      <c r="L105" s="255"/>
      <c r="M105" s="255"/>
      <c r="N105" s="255"/>
      <c r="O105" s="255"/>
    </row>
    <row r="106" spans="7:15" ht="15.75">
      <c r="G106" s="21" t="s">
        <v>164</v>
      </c>
      <c r="H106" s="124"/>
      <c r="I106" s="124"/>
      <c r="J106" s="124"/>
      <c r="K106" s="124"/>
      <c r="L106" s="124"/>
      <c r="M106" s="124"/>
      <c r="N106" s="128">
        <f>C22</f>
        <v>0</v>
      </c>
      <c r="O106" s="21" t="s">
        <v>7</v>
      </c>
    </row>
    <row r="107" spans="7:15" ht="15.75">
      <c r="G107" s="3"/>
      <c r="H107" s="2"/>
      <c r="I107" s="2"/>
      <c r="J107" s="2"/>
      <c r="K107" s="2"/>
      <c r="L107" s="2"/>
      <c r="M107" s="2"/>
      <c r="N107" s="2"/>
      <c r="O107" s="2"/>
    </row>
    <row r="108" spans="7:15">
      <c r="G108" s="256" t="s">
        <v>115</v>
      </c>
      <c r="H108" s="256"/>
      <c r="I108" s="256"/>
      <c r="J108" s="256"/>
      <c r="K108" s="256"/>
      <c r="L108" s="256"/>
      <c r="M108" s="256"/>
      <c r="N108" s="256"/>
      <c r="O108" s="256"/>
    </row>
    <row r="109" spans="7:15">
      <c r="G109" s="22"/>
      <c r="H109" s="23"/>
      <c r="I109" s="24"/>
      <c r="J109" s="24"/>
      <c r="K109" s="24"/>
      <c r="L109" s="24"/>
      <c r="M109" s="25"/>
      <c r="N109" s="25" t="s">
        <v>116</v>
      </c>
      <c r="O109" s="22"/>
    </row>
    <row r="110" spans="7:15">
      <c r="G110" s="26" t="s">
        <v>117</v>
      </c>
      <c r="H110" s="257" t="s">
        <v>118</v>
      </c>
      <c r="I110" s="253"/>
      <c r="J110" s="253"/>
      <c r="K110" s="253"/>
      <c r="L110" s="253"/>
      <c r="M110" s="258"/>
      <c r="N110" s="101" t="s">
        <v>119</v>
      </c>
      <c r="O110" s="26" t="s">
        <v>120</v>
      </c>
    </row>
    <row r="111" spans="7:15">
      <c r="G111" s="26" t="s">
        <v>22</v>
      </c>
      <c r="H111" s="100"/>
      <c r="I111" s="99"/>
      <c r="J111" s="99"/>
      <c r="K111" s="99"/>
      <c r="L111" s="99"/>
      <c r="M111" s="101"/>
      <c r="N111" s="101" t="s">
        <v>121</v>
      </c>
      <c r="O111" s="26" t="s">
        <v>122</v>
      </c>
    </row>
    <row r="112" spans="7:15">
      <c r="G112" s="27"/>
      <c r="H112" s="28"/>
      <c r="I112" s="29"/>
      <c r="J112" s="29"/>
      <c r="K112" s="29"/>
      <c r="L112" s="29"/>
      <c r="M112" s="30"/>
      <c r="N112" s="30" t="s">
        <v>7</v>
      </c>
      <c r="O112" s="27"/>
    </row>
    <row r="113" spans="7:15">
      <c r="G113" s="31">
        <v>1</v>
      </c>
      <c r="H113" s="32" t="s">
        <v>123</v>
      </c>
      <c r="I113" s="33"/>
      <c r="J113" s="33"/>
      <c r="K113" s="33"/>
      <c r="L113" s="33"/>
      <c r="M113" s="34"/>
      <c r="N113" s="91">
        <f>PRODUCT(N81,1)</f>
        <v>0</v>
      </c>
      <c r="O113" s="35" t="e">
        <f>N113/N119</f>
        <v>#DIV/0!</v>
      </c>
    </row>
    <row r="114" spans="7:15">
      <c r="G114" s="31">
        <v>2</v>
      </c>
      <c r="H114" s="32" t="s">
        <v>124</v>
      </c>
      <c r="I114" s="33"/>
      <c r="J114" s="33"/>
      <c r="K114" s="33"/>
      <c r="L114" s="33"/>
      <c r="M114" s="34"/>
      <c r="N114" s="91">
        <f>PRODUCT(N92,1)</f>
        <v>0</v>
      </c>
      <c r="O114" s="35" t="e">
        <f>N114/N119</f>
        <v>#DIV/0!</v>
      </c>
    </row>
    <row r="115" spans="7:15">
      <c r="G115" s="22">
        <v>3</v>
      </c>
      <c r="H115" s="36" t="s">
        <v>160</v>
      </c>
      <c r="I115" s="37"/>
      <c r="J115" s="37"/>
      <c r="K115" s="37"/>
      <c r="L115" s="37"/>
      <c r="M115" s="38"/>
      <c r="N115" s="92">
        <f>PRODUCT(N47,1)+C24</f>
        <v>0</v>
      </c>
      <c r="O115" s="39" t="e">
        <f>N115/N119</f>
        <v>#DIV/0!</v>
      </c>
    </row>
    <row r="116" spans="7:15">
      <c r="G116" s="31">
        <v>4</v>
      </c>
      <c r="H116" s="32" t="s">
        <v>125</v>
      </c>
      <c r="I116" s="40"/>
      <c r="J116" s="40"/>
      <c r="K116" s="40"/>
      <c r="L116" s="40"/>
      <c r="M116" s="41"/>
      <c r="N116" s="91">
        <f>C23</f>
        <v>0</v>
      </c>
      <c r="O116" s="47" t="e">
        <f>N116/N119</f>
        <v>#DIV/0!</v>
      </c>
    </row>
    <row r="117" spans="7:15">
      <c r="G117" s="31">
        <v>5</v>
      </c>
      <c r="H117" s="32" t="s">
        <v>165</v>
      </c>
      <c r="I117" s="40"/>
      <c r="J117" s="40"/>
      <c r="K117" s="40"/>
      <c r="L117" s="40"/>
      <c r="M117" s="41"/>
      <c r="N117" s="91">
        <f>N106+C25</f>
        <v>0</v>
      </c>
      <c r="O117" s="47" t="e">
        <f>N117/N119</f>
        <v>#DIV/0!</v>
      </c>
    </row>
    <row r="118" spans="7:15">
      <c r="G118" s="31">
        <v>5</v>
      </c>
      <c r="H118" s="32" t="s">
        <v>161</v>
      </c>
      <c r="I118" s="40"/>
      <c r="J118" s="40"/>
      <c r="K118" s="40"/>
      <c r="L118" s="40"/>
      <c r="M118" s="41"/>
      <c r="N118" s="91">
        <f>D25</f>
        <v>0</v>
      </c>
      <c r="O118" s="52" t="e">
        <f>N118/N119</f>
        <v>#DIV/0!</v>
      </c>
    </row>
    <row r="119" spans="7:15">
      <c r="G119" s="31"/>
      <c r="H119" s="42"/>
      <c r="I119" s="40"/>
      <c r="J119" s="40"/>
      <c r="K119" s="40"/>
      <c r="L119" s="40" t="s">
        <v>126</v>
      </c>
      <c r="M119" s="41"/>
      <c r="N119" s="91">
        <f>SUM(N113:N118)</f>
        <v>0</v>
      </c>
      <c r="O119" s="47" t="e">
        <f>SUM(O113:O117)</f>
        <v>#DIV/0!</v>
      </c>
    </row>
    <row r="120" spans="7:15">
      <c r="G120" s="254" t="s">
        <v>127</v>
      </c>
      <c r="H120" s="254"/>
      <c r="I120" s="254"/>
      <c r="J120" s="254"/>
      <c r="K120" s="254"/>
      <c r="L120" s="254"/>
      <c r="M120" s="254"/>
      <c r="N120" s="254"/>
      <c r="O120" s="254"/>
    </row>
    <row r="121" spans="7:15">
      <c r="G121" s="99"/>
      <c r="H121" s="2"/>
      <c r="I121" s="2"/>
      <c r="J121" s="2"/>
      <c r="K121" s="2"/>
      <c r="L121" s="2"/>
      <c r="M121" s="2"/>
      <c r="N121" s="2"/>
      <c r="O121" s="2"/>
    </row>
    <row r="122" spans="7:15">
      <c r="G122" s="252" t="s">
        <v>128</v>
      </c>
      <c r="H122" s="252"/>
      <c r="I122" s="252"/>
      <c r="J122" s="252"/>
      <c r="K122" s="252"/>
      <c r="L122" s="252"/>
      <c r="M122" s="252"/>
      <c r="N122" s="252"/>
      <c r="O122" s="252"/>
    </row>
    <row r="123" spans="7:15">
      <c r="G123" s="96" t="s">
        <v>129</v>
      </c>
      <c r="H123" s="96"/>
      <c r="I123" s="96"/>
      <c r="J123" s="96"/>
      <c r="K123" s="96"/>
      <c r="L123" s="96"/>
      <c r="M123" s="96"/>
      <c r="N123" s="96"/>
      <c r="O123" s="96"/>
    </row>
    <row r="124" spans="7:15">
      <c r="G124" s="96" t="s">
        <v>130</v>
      </c>
      <c r="H124" s="96"/>
      <c r="I124" s="96"/>
      <c r="J124" s="96"/>
      <c r="K124" s="96"/>
      <c r="L124" s="96"/>
      <c r="M124" s="96"/>
      <c r="N124" s="96"/>
      <c r="O124" s="96"/>
    </row>
    <row r="125" spans="7:15">
      <c r="G125" s="252" t="s">
        <v>131</v>
      </c>
      <c r="H125" s="252"/>
      <c r="I125" s="252"/>
      <c r="J125" s="252"/>
      <c r="K125" s="252"/>
      <c r="L125" s="252"/>
      <c r="M125" s="252"/>
      <c r="N125" s="252"/>
      <c r="O125" s="252"/>
    </row>
    <row r="126" spans="7:15">
      <c r="G126" s="252" t="s">
        <v>132</v>
      </c>
      <c r="H126" s="252"/>
      <c r="I126" s="252"/>
      <c r="J126" s="252"/>
      <c r="K126" s="252"/>
      <c r="L126" s="252"/>
      <c r="M126" s="252"/>
      <c r="N126" s="252"/>
      <c r="O126" s="252"/>
    </row>
    <row r="127" spans="7:15">
      <c r="G127" s="8"/>
      <c r="H127" s="2"/>
      <c r="I127" s="2"/>
      <c r="J127" s="2"/>
      <c r="K127" s="2"/>
      <c r="L127" s="2"/>
      <c r="M127" s="2"/>
      <c r="N127" s="2"/>
      <c r="O127" s="2"/>
    </row>
    <row r="128" spans="7:15" ht="15.75">
      <c r="G128" s="2" t="s">
        <v>133</v>
      </c>
      <c r="H128" s="2"/>
      <c r="I128" s="2"/>
      <c r="J128" s="2"/>
      <c r="K128" s="2"/>
      <c r="L128" s="2"/>
      <c r="M128" s="2"/>
      <c r="N128" s="68">
        <f>N119</f>
        <v>0</v>
      </c>
      <c r="O128" s="21" t="s">
        <v>7</v>
      </c>
    </row>
    <row r="129" spans="7:15">
      <c r="G129" s="99"/>
      <c r="H129" s="2"/>
      <c r="I129" s="2"/>
      <c r="J129" s="2"/>
      <c r="K129" s="2"/>
      <c r="L129" s="2"/>
      <c r="M129" s="2"/>
      <c r="N129" s="2"/>
      <c r="O129" s="2"/>
    </row>
    <row r="130" spans="7:15">
      <c r="G130" s="251" t="s">
        <v>134</v>
      </c>
      <c r="H130" s="251"/>
      <c r="I130" s="251"/>
      <c r="J130" s="251"/>
      <c r="K130" s="251"/>
      <c r="L130" s="251"/>
      <c r="M130" s="251"/>
      <c r="N130" s="251"/>
      <c r="O130" s="251"/>
    </row>
    <row r="131" spans="7:15">
      <c r="G131" s="253" t="s">
        <v>75</v>
      </c>
      <c r="H131" s="253"/>
      <c r="I131" s="253"/>
      <c r="J131" s="253"/>
      <c r="K131" s="253"/>
      <c r="L131" s="253"/>
      <c r="M131" s="253"/>
      <c r="N131" s="253"/>
      <c r="O131" s="253"/>
    </row>
    <row r="132" spans="7:15">
      <c r="G132" s="2"/>
      <c r="H132" s="2" t="s">
        <v>135</v>
      </c>
      <c r="I132" s="2"/>
      <c r="J132" s="2"/>
      <c r="K132" s="2"/>
      <c r="L132" s="2"/>
      <c r="M132" s="2"/>
      <c r="N132" s="2"/>
      <c r="O132" s="2"/>
    </row>
    <row r="133" spans="7:15">
      <c r="G133" s="2" t="s">
        <v>172</v>
      </c>
      <c r="H133" s="2"/>
      <c r="I133" s="2"/>
      <c r="J133" s="2"/>
      <c r="K133" s="2"/>
      <c r="L133" s="2"/>
      <c r="M133" s="2"/>
      <c r="N133" s="2"/>
      <c r="O133" s="2"/>
    </row>
    <row r="134" spans="7:15">
      <c r="G134" s="2" t="s">
        <v>136</v>
      </c>
      <c r="H134" s="2"/>
      <c r="I134" s="2"/>
      <c r="J134" s="2"/>
      <c r="K134" s="2"/>
      <c r="L134" s="2"/>
      <c r="M134" s="2"/>
      <c r="N134" s="2"/>
      <c r="O134" s="2"/>
    </row>
    <row r="135" spans="7:15" ht="15.75">
      <c r="G135" s="126" t="s">
        <v>137</v>
      </c>
      <c r="H135" s="126"/>
      <c r="I135" s="126"/>
      <c r="J135" s="51">
        <f>PRODUCT(N128,1)</f>
        <v>0</v>
      </c>
      <c r="K135" s="93" t="s">
        <v>138</v>
      </c>
      <c r="L135" s="129">
        <v>0.17269999999999999</v>
      </c>
      <c r="M135" s="126"/>
      <c r="N135" s="90">
        <f>PRODUCT(C27,1)</f>
        <v>0</v>
      </c>
      <c r="O135" s="21" t="s">
        <v>7</v>
      </c>
    </row>
    <row r="136" spans="7:15">
      <c r="G136" s="2" t="s">
        <v>139</v>
      </c>
      <c r="H136" s="2"/>
      <c r="I136" s="2"/>
      <c r="J136" s="2"/>
      <c r="K136" s="2"/>
      <c r="L136" s="2"/>
      <c r="M136" s="2"/>
      <c r="N136" s="2"/>
      <c r="O136" s="2"/>
    </row>
    <row r="137" spans="7:15" ht="15.75">
      <c r="G137" s="2" t="s">
        <v>140</v>
      </c>
      <c r="H137" s="2"/>
      <c r="I137" s="2"/>
      <c r="J137" s="2"/>
      <c r="K137" s="2"/>
      <c r="L137" s="2"/>
      <c r="M137" s="2"/>
      <c r="N137" s="68">
        <f>SUM(N128,N135:N135)</f>
        <v>0</v>
      </c>
      <c r="O137" s="21" t="s">
        <v>7</v>
      </c>
    </row>
    <row r="138" spans="7:15">
      <c r="G138" s="8"/>
      <c r="H138" s="2"/>
      <c r="I138" s="2"/>
      <c r="J138" s="2"/>
      <c r="K138" s="2"/>
      <c r="L138" s="2"/>
      <c r="M138" s="2"/>
      <c r="N138" s="2"/>
      <c r="O138" s="2"/>
    </row>
    <row r="139" spans="7:15">
      <c r="G139" s="251" t="s">
        <v>141</v>
      </c>
      <c r="H139" s="251"/>
      <c r="I139" s="251"/>
      <c r="J139" s="251"/>
      <c r="K139" s="251"/>
      <c r="L139" s="251"/>
      <c r="M139" s="251"/>
      <c r="N139" s="251"/>
      <c r="O139" s="251"/>
    </row>
    <row r="140" spans="7:15">
      <c r="G140" s="8"/>
      <c r="H140" s="2"/>
      <c r="I140" s="2"/>
      <c r="J140" s="2"/>
      <c r="K140" s="2"/>
      <c r="L140" s="2"/>
      <c r="M140" s="2"/>
      <c r="N140" s="2"/>
      <c r="O140" s="2"/>
    </row>
    <row r="141" spans="7:15" ht="15.75">
      <c r="G141" s="2" t="s">
        <v>156</v>
      </c>
      <c r="H141" s="2"/>
      <c r="I141" s="2"/>
      <c r="J141" s="2"/>
      <c r="K141" s="2"/>
      <c r="L141" s="2"/>
      <c r="M141" s="2"/>
      <c r="N141" s="130">
        <f>C31</f>
        <v>0</v>
      </c>
      <c r="O141" s="21" t="s">
        <v>7</v>
      </c>
    </row>
    <row r="142" spans="7:15" ht="15.75">
      <c r="G142" s="2" t="s">
        <v>157</v>
      </c>
      <c r="H142" s="2"/>
      <c r="I142" s="2"/>
      <c r="J142" s="2"/>
      <c r="K142" s="2"/>
      <c r="L142" s="2"/>
      <c r="M142" s="2"/>
      <c r="N142" s="130">
        <f>C32</f>
        <v>0</v>
      </c>
      <c r="O142" s="21" t="s">
        <v>7</v>
      </c>
    </row>
    <row r="143" spans="7:15">
      <c r="G143" s="2" t="s">
        <v>142</v>
      </c>
      <c r="H143" s="2"/>
      <c r="I143" s="2"/>
      <c r="J143" s="2"/>
      <c r="K143" s="2"/>
      <c r="L143" s="2"/>
      <c r="M143" s="2"/>
      <c r="N143" s="2"/>
      <c r="O143" s="2"/>
    </row>
    <row r="144" spans="7:15" ht="15.75">
      <c r="G144" s="2" t="s">
        <v>143</v>
      </c>
      <c r="H144" s="2"/>
      <c r="I144" s="2"/>
      <c r="J144" s="2"/>
      <c r="K144" s="2"/>
      <c r="L144" s="2"/>
      <c r="M144" s="2"/>
      <c r="N144" s="68">
        <f>PRODUCT(N137+N141+N142,1)</f>
        <v>0</v>
      </c>
      <c r="O144" s="21" t="s">
        <v>7</v>
      </c>
    </row>
    <row r="145" spans="7:15" ht="15.75">
      <c r="G145" s="3"/>
      <c r="H145" s="2"/>
      <c r="I145" s="2"/>
      <c r="J145" s="2"/>
      <c r="K145" s="2"/>
      <c r="L145" s="2"/>
      <c r="M145" s="2"/>
      <c r="N145" s="2"/>
      <c r="O145" s="2"/>
    </row>
    <row r="146" spans="7:15">
      <c r="G146" s="2" t="s">
        <v>144</v>
      </c>
      <c r="H146" s="2"/>
      <c r="I146" s="2"/>
      <c r="J146" s="2"/>
      <c r="K146" s="2"/>
      <c r="L146" s="2"/>
      <c r="M146" s="2"/>
      <c r="N146" s="2"/>
      <c r="O146" s="2"/>
    </row>
    <row r="147" spans="7:15" ht="15.75">
      <c r="G147" s="2" t="s">
        <v>145</v>
      </c>
      <c r="H147" s="2"/>
      <c r="I147" s="2"/>
      <c r="J147" s="50">
        <f>PRODUCT(N144,1)</f>
        <v>0</v>
      </c>
      <c r="K147" s="93" t="s">
        <v>138</v>
      </c>
      <c r="L147" s="44">
        <v>0.12</v>
      </c>
      <c r="M147" s="2"/>
      <c r="N147" s="90">
        <f>C34</f>
        <v>0</v>
      </c>
      <c r="O147" s="21" t="s">
        <v>7</v>
      </c>
    </row>
    <row r="148" spans="7:15">
      <c r="G148" s="8"/>
      <c r="H148" s="2"/>
      <c r="I148" s="2"/>
      <c r="J148" s="2"/>
      <c r="K148" s="2"/>
      <c r="L148" s="2"/>
      <c r="M148" s="2"/>
      <c r="N148" s="2"/>
      <c r="O148" s="2"/>
    </row>
    <row r="149" spans="7:15">
      <c r="G149" s="251" t="s">
        <v>146</v>
      </c>
      <c r="H149" s="251"/>
      <c r="I149" s="251"/>
      <c r="J149" s="251"/>
      <c r="K149" s="251"/>
      <c r="L149" s="251"/>
      <c r="M149" s="251"/>
      <c r="N149" s="251"/>
      <c r="O149" s="251"/>
    </row>
    <row r="150" spans="7:15">
      <c r="G150" s="99"/>
      <c r="H150" s="2"/>
      <c r="I150" s="2"/>
      <c r="J150" s="2"/>
      <c r="K150" s="2"/>
      <c r="L150" s="2"/>
      <c r="M150" s="2"/>
      <c r="N150" s="2"/>
      <c r="O150" s="2"/>
    </row>
    <row r="151" spans="7:15">
      <c r="G151" s="2" t="s">
        <v>158</v>
      </c>
      <c r="H151" s="2"/>
      <c r="I151" s="2"/>
      <c r="J151" s="2"/>
      <c r="K151" s="2"/>
      <c r="L151" s="2"/>
      <c r="M151" s="2"/>
      <c r="N151" s="2"/>
      <c r="O151" s="2"/>
    </row>
    <row r="152" spans="7:15">
      <c r="G152" s="2"/>
      <c r="H152" s="2"/>
      <c r="I152" s="2"/>
      <c r="J152" s="2"/>
      <c r="K152" s="2"/>
      <c r="L152" s="2"/>
      <c r="M152" s="2"/>
      <c r="N152" s="2"/>
      <c r="O152" s="2"/>
    </row>
    <row r="153" spans="7:15" ht="15.75">
      <c r="G153" s="2" t="s">
        <v>145</v>
      </c>
      <c r="H153" s="2"/>
      <c r="I153" s="2"/>
      <c r="J153" s="50"/>
      <c r="K153" s="99"/>
      <c r="L153" s="45" t="e">
        <f>C35/C46</f>
        <v>#DIV/0!</v>
      </c>
      <c r="M153" s="2"/>
      <c r="N153" s="90">
        <f>PRODUCT(C35,1)</f>
        <v>0</v>
      </c>
      <c r="O153" s="21" t="s">
        <v>7</v>
      </c>
    </row>
    <row r="154" spans="7:15">
      <c r="G154" s="8"/>
      <c r="H154" s="2"/>
      <c r="I154" s="2"/>
      <c r="J154" s="2"/>
      <c r="K154" s="2"/>
      <c r="L154" s="2"/>
      <c r="M154" s="2"/>
      <c r="N154" s="2"/>
      <c r="O154" s="2"/>
    </row>
    <row r="155" spans="7:15">
      <c r="G155" s="251" t="s">
        <v>147</v>
      </c>
      <c r="H155" s="251"/>
      <c r="I155" s="251"/>
      <c r="J155" s="251"/>
      <c r="K155" s="251"/>
      <c r="L155" s="251"/>
      <c r="M155" s="251"/>
      <c r="N155" s="251"/>
      <c r="O155" s="251"/>
    </row>
    <row r="156" spans="7:15">
      <c r="G156" s="2"/>
      <c r="H156" s="2"/>
      <c r="I156" s="2"/>
      <c r="J156" s="2"/>
      <c r="K156" s="2"/>
      <c r="L156" s="2"/>
      <c r="M156" s="2"/>
      <c r="N156" s="2"/>
      <c r="O156" s="2"/>
    </row>
    <row r="157" spans="7:15" ht="15.75">
      <c r="G157" s="2"/>
      <c r="H157" s="50">
        <f>PRODUCT(N144,1)</f>
        <v>0</v>
      </c>
      <c r="I157" s="46" t="s">
        <v>148</v>
      </c>
      <c r="J157" s="43">
        <f>N147</f>
        <v>0</v>
      </c>
      <c r="K157" s="46" t="s">
        <v>149</v>
      </c>
      <c r="L157" s="43">
        <f>PRODUCT(N153,1)</f>
        <v>0</v>
      </c>
      <c r="M157" s="46" t="s">
        <v>150</v>
      </c>
      <c r="N157" s="68">
        <f>SUM(N144,N147,N153)</f>
        <v>0</v>
      </c>
      <c r="O157" s="21" t="s">
        <v>7</v>
      </c>
    </row>
    <row r="158" spans="7:15">
      <c r="G158" s="2"/>
      <c r="H158" s="2"/>
      <c r="I158" s="2"/>
      <c r="J158" s="2"/>
      <c r="K158" s="2"/>
      <c r="L158" s="2"/>
      <c r="M158" s="2"/>
      <c r="N158" s="2"/>
      <c r="O158" s="2"/>
    </row>
    <row r="159" spans="7:15">
      <c r="G159" s="2"/>
      <c r="H159" s="2"/>
      <c r="I159" s="2"/>
      <c r="J159" s="2"/>
      <c r="K159" s="2"/>
      <c r="L159" s="2"/>
      <c r="M159" s="2"/>
      <c r="N159" s="2"/>
      <c r="O159" s="2"/>
    </row>
    <row r="160" spans="7:15">
      <c r="G160" s="2"/>
      <c r="H160" s="2"/>
      <c r="I160" s="2"/>
      <c r="J160" s="2"/>
      <c r="K160" s="2"/>
      <c r="L160" s="2"/>
      <c r="M160" s="2"/>
      <c r="N160" s="2"/>
      <c r="O160" s="2"/>
    </row>
    <row r="161" spans="7:15">
      <c r="G161" s="2"/>
      <c r="H161" s="2"/>
      <c r="I161" s="2"/>
      <c r="J161" s="2"/>
      <c r="K161" s="2"/>
      <c r="L161" s="2"/>
      <c r="M161" s="2"/>
      <c r="N161" s="2"/>
      <c r="O161" s="2"/>
    </row>
    <row r="162" spans="7:15">
      <c r="G162" s="5" t="s">
        <v>193</v>
      </c>
      <c r="H162" s="95"/>
      <c r="I162" s="95"/>
      <c r="J162" s="5"/>
      <c r="K162" s="2"/>
      <c r="L162" s="2" t="s">
        <v>153</v>
      </c>
      <c r="M162" s="2"/>
      <c r="N162" s="5" t="str">
        <f>E50</f>
        <v>А.Яхшиликов</v>
      </c>
      <c r="O162" s="2"/>
    </row>
    <row r="163" spans="7:15">
      <c r="G163" s="5"/>
      <c r="H163" s="95"/>
      <c r="I163" s="95"/>
      <c r="J163" s="5"/>
      <c r="K163" s="2"/>
      <c r="L163" s="2"/>
      <c r="M163" s="2"/>
      <c r="N163" s="2"/>
      <c r="O163" s="2"/>
    </row>
    <row r="164" spans="7:15">
      <c r="G164" s="5" t="s">
        <v>151</v>
      </c>
      <c r="H164" s="95"/>
      <c r="I164" s="95"/>
      <c r="J164" s="5"/>
      <c r="K164" s="2"/>
      <c r="L164" s="2"/>
      <c r="M164" s="2"/>
      <c r="N164" s="5" t="str">
        <f>E52</f>
        <v>Р.Силямиев</v>
      </c>
      <c r="O164" s="2"/>
    </row>
    <row r="165" spans="7:15">
      <c r="G165" s="5"/>
      <c r="H165" s="95"/>
      <c r="I165" s="95"/>
      <c r="J165" s="5"/>
    </row>
    <row r="166" spans="7:15">
      <c r="G166" s="5"/>
      <c r="H166" s="95"/>
      <c r="I166" s="95"/>
      <c r="J166" s="5"/>
    </row>
    <row r="167" spans="7:15">
      <c r="G167" s="5"/>
      <c r="H167" s="95"/>
      <c r="I167" s="95"/>
      <c r="J167" s="5"/>
    </row>
    <row r="168" spans="7:15">
      <c r="G168" s="5"/>
      <c r="H168" s="95"/>
      <c r="I168" s="95"/>
      <c r="J168" s="5"/>
    </row>
  </sheetData>
  <mergeCells count="56">
    <mergeCell ref="D12:F12"/>
    <mergeCell ref="G1:O1"/>
    <mergeCell ref="G3:O3"/>
    <mergeCell ref="G4:H4"/>
    <mergeCell ref="A5:F5"/>
    <mergeCell ref="G5:O5"/>
    <mergeCell ref="A6:F6"/>
    <mergeCell ref="G6:O6"/>
    <mergeCell ref="G7:O7"/>
    <mergeCell ref="A8:F8"/>
    <mergeCell ref="G11:O11"/>
    <mergeCell ref="G8:N8"/>
    <mergeCell ref="G42:O42"/>
    <mergeCell ref="D13:F13"/>
    <mergeCell ref="G13:O13"/>
    <mergeCell ref="G20:O20"/>
    <mergeCell ref="G21:O21"/>
    <mergeCell ref="G22:O22"/>
    <mergeCell ref="G23:O23"/>
    <mergeCell ref="G25:O25"/>
    <mergeCell ref="G26:O26"/>
    <mergeCell ref="G28:O28"/>
    <mergeCell ref="G34:O34"/>
    <mergeCell ref="G38:O38"/>
    <mergeCell ref="G79:O79"/>
    <mergeCell ref="G43:O43"/>
    <mergeCell ref="G53:O53"/>
    <mergeCell ref="G59:O59"/>
    <mergeCell ref="G61:O61"/>
    <mergeCell ref="G63:O63"/>
    <mergeCell ref="G64:O64"/>
    <mergeCell ref="G66:O66"/>
    <mergeCell ref="G69:O69"/>
    <mergeCell ref="G71:O71"/>
    <mergeCell ref="G72:O72"/>
    <mergeCell ref="G74:O74"/>
    <mergeCell ref="G120:O120"/>
    <mergeCell ref="G83:O83"/>
    <mergeCell ref="G86:O86"/>
    <mergeCell ref="G89:O89"/>
    <mergeCell ref="G93:N93"/>
    <mergeCell ref="G99:O99"/>
    <mergeCell ref="G101:O101"/>
    <mergeCell ref="G102:O102"/>
    <mergeCell ref="G104:O104"/>
    <mergeCell ref="G105:O105"/>
    <mergeCell ref="G108:O108"/>
    <mergeCell ref="H110:M110"/>
    <mergeCell ref="G149:O149"/>
    <mergeCell ref="G155:O155"/>
    <mergeCell ref="G122:O122"/>
    <mergeCell ref="G125:O125"/>
    <mergeCell ref="G126:O126"/>
    <mergeCell ref="G130:O130"/>
    <mergeCell ref="G131:O131"/>
    <mergeCell ref="G139:O139"/>
  </mergeCells>
  <pageMargins left="0.74803149606299213" right="0.35433070866141736" top="0.39370078740157483" bottom="0.31496062992125984" header="0.23622047244094491" footer="0.19685039370078741"/>
  <pageSetup paperSize="9" scale="95" orientation="portrait" r:id="rId1"/>
  <headerFooter alignWithMargins="0"/>
  <colBreaks count="1" manualBreakCount="1">
    <brk id="6" max="1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"/>
  <sheetViews>
    <sheetView workbookViewId="0">
      <selection activeCell="H15" sqref="H15"/>
    </sheetView>
  </sheetViews>
  <sheetFormatPr defaultRowHeight="12.75"/>
  <cols>
    <col min="1" max="1" width="4.85546875" customWidth="1"/>
    <col min="2" max="2" width="25.7109375" customWidth="1"/>
    <col min="3" max="3" width="19.140625" customWidth="1"/>
    <col min="4" max="4" width="18.42578125" customWidth="1"/>
    <col min="5" max="5" width="20.5703125" customWidth="1"/>
    <col min="6" max="6" width="18.28515625" bestFit="1" customWidth="1"/>
    <col min="7" max="7" width="19.28515625" customWidth="1"/>
    <col min="8" max="8" width="19.42578125" customWidth="1"/>
    <col min="9" max="9" width="19.5703125" customWidth="1"/>
    <col min="10" max="10" width="12.42578125" customWidth="1"/>
    <col min="12" max="12" width="15.5703125" customWidth="1"/>
    <col min="257" max="257" width="4.85546875" customWidth="1"/>
    <col min="258" max="258" width="21.7109375" customWidth="1"/>
    <col min="259" max="259" width="19.140625" customWidth="1"/>
    <col min="260" max="260" width="18.42578125" customWidth="1"/>
    <col min="261" max="261" width="20.5703125" customWidth="1"/>
    <col min="262" max="262" width="18.28515625" bestFit="1" customWidth="1"/>
    <col min="263" max="263" width="19.28515625" customWidth="1"/>
    <col min="264" max="264" width="19.42578125" customWidth="1"/>
    <col min="265" max="265" width="19.5703125" customWidth="1"/>
    <col min="266" max="266" width="12.42578125" customWidth="1"/>
    <col min="268" max="268" width="15.5703125" customWidth="1"/>
    <col min="513" max="513" width="4.85546875" customWidth="1"/>
    <col min="514" max="514" width="21.7109375" customWidth="1"/>
    <col min="515" max="515" width="19.140625" customWidth="1"/>
    <col min="516" max="516" width="18.42578125" customWidth="1"/>
    <col min="517" max="517" width="20.5703125" customWidth="1"/>
    <col min="518" max="518" width="18.28515625" bestFit="1" customWidth="1"/>
    <col min="519" max="519" width="19.28515625" customWidth="1"/>
    <col min="520" max="520" width="19.42578125" customWidth="1"/>
    <col min="521" max="521" width="19.5703125" customWidth="1"/>
    <col min="522" max="522" width="12.42578125" customWidth="1"/>
    <col min="524" max="524" width="15.5703125" customWidth="1"/>
    <col min="769" max="769" width="4.85546875" customWidth="1"/>
    <col min="770" max="770" width="21.7109375" customWidth="1"/>
    <col min="771" max="771" width="19.140625" customWidth="1"/>
    <col min="772" max="772" width="18.42578125" customWidth="1"/>
    <col min="773" max="773" width="20.5703125" customWidth="1"/>
    <col min="774" max="774" width="18.28515625" bestFit="1" customWidth="1"/>
    <col min="775" max="775" width="19.28515625" customWidth="1"/>
    <col min="776" max="776" width="19.42578125" customWidth="1"/>
    <col min="777" max="777" width="19.5703125" customWidth="1"/>
    <col min="778" max="778" width="12.42578125" customWidth="1"/>
    <col min="780" max="780" width="15.5703125" customWidth="1"/>
    <col min="1025" max="1025" width="4.85546875" customWidth="1"/>
    <col min="1026" max="1026" width="21.7109375" customWidth="1"/>
    <col min="1027" max="1027" width="19.140625" customWidth="1"/>
    <col min="1028" max="1028" width="18.42578125" customWidth="1"/>
    <col min="1029" max="1029" width="20.5703125" customWidth="1"/>
    <col min="1030" max="1030" width="18.28515625" bestFit="1" customWidth="1"/>
    <col min="1031" max="1031" width="19.28515625" customWidth="1"/>
    <col min="1032" max="1032" width="19.42578125" customWidth="1"/>
    <col min="1033" max="1033" width="19.5703125" customWidth="1"/>
    <col min="1034" max="1034" width="12.42578125" customWidth="1"/>
    <col min="1036" max="1036" width="15.5703125" customWidth="1"/>
    <col min="1281" max="1281" width="4.85546875" customWidth="1"/>
    <col min="1282" max="1282" width="21.7109375" customWidth="1"/>
    <col min="1283" max="1283" width="19.140625" customWidth="1"/>
    <col min="1284" max="1284" width="18.42578125" customWidth="1"/>
    <col min="1285" max="1285" width="20.5703125" customWidth="1"/>
    <col min="1286" max="1286" width="18.28515625" bestFit="1" customWidth="1"/>
    <col min="1287" max="1287" width="19.28515625" customWidth="1"/>
    <col min="1288" max="1288" width="19.42578125" customWidth="1"/>
    <col min="1289" max="1289" width="19.5703125" customWidth="1"/>
    <col min="1290" max="1290" width="12.42578125" customWidth="1"/>
    <col min="1292" max="1292" width="15.5703125" customWidth="1"/>
    <col min="1537" max="1537" width="4.85546875" customWidth="1"/>
    <col min="1538" max="1538" width="21.7109375" customWidth="1"/>
    <col min="1539" max="1539" width="19.140625" customWidth="1"/>
    <col min="1540" max="1540" width="18.42578125" customWidth="1"/>
    <col min="1541" max="1541" width="20.5703125" customWidth="1"/>
    <col min="1542" max="1542" width="18.28515625" bestFit="1" customWidth="1"/>
    <col min="1543" max="1543" width="19.28515625" customWidth="1"/>
    <col min="1544" max="1544" width="19.42578125" customWidth="1"/>
    <col min="1545" max="1545" width="19.5703125" customWidth="1"/>
    <col min="1546" max="1546" width="12.42578125" customWidth="1"/>
    <col min="1548" max="1548" width="15.5703125" customWidth="1"/>
    <col min="1793" max="1793" width="4.85546875" customWidth="1"/>
    <col min="1794" max="1794" width="21.7109375" customWidth="1"/>
    <col min="1795" max="1795" width="19.140625" customWidth="1"/>
    <col min="1796" max="1796" width="18.42578125" customWidth="1"/>
    <col min="1797" max="1797" width="20.5703125" customWidth="1"/>
    <col min="1798" max="1798" width="18.28515625" bestFit="1" customWidth="1"/>
    <col min="1799" max="1799" width="19.28515625" customWidth="1"/>
    <col min="1800" max="1800" width="19.42578125" customWidth="1"/>
    <col min="1801" max="1801" width="19.5703125" customWidth="1"/>
    <col min="1802" max="1802" width="12.42578125" customWidth="1"/>
    <col min="1804" max="1804" width="15.5703125" customWidth="1"/>
    <col min="2049" max="2049" width="4.85546875" customWidth="1"/>
    <col min="2050" max="2050" width="21.7109375" customWidth="1"/>
    <col min="2051" max="2051" width="19.140625" customWidth="1"/>
    <col min="2052" max="2052" width="18.42578125" customWidth="1"/>
    <col min="2053" max="2053" width="20.5703125" customWidth="1"/>
    <col min="2054" max="2054" width="18.28515625" bestFit="1" customWidth="1"/>
    <col min="2055" max="2055" width="19.28515625" customWidth="1"/>
    <col min="2056" max="2056" width="19.42578125" customWidth="1"/>
    <col min="2057" max="2057" width="19.5703125" customWidth="1"/>
    <col min="2058" max="2058" width="12.42578125" customWidth="1"/>
    <col min="2060" max="2060" width="15.5703125" customWidth="1"/>
    <col min="2305" max="2305" width="4.85546875" customWidth="1"/>
    <col min="2306" max="2306" width="21.7109375" customWidth="1"/>
    <col min="2307" max="2307" width="19.140625" customWidth="1"/>
    <col min="2308" max="2308" width="18.42578125" customWidth="1"/>
    <col min="2309" max="2309" width="20.5703125" customWidth="1"/>
    <col min="2310" max="2310" width="18.28515625" bestFit="1" customWidth="1"/>
    <col min="2311" max="2311" width="19.28515625" customWidth="1"/>
    <col min="2312" max="2312" width="19.42578125" customWidth="1"/>
    <col min="2313" max="2313" width="19.5703125" customWidth="1"/>
    <col min="2314" max="2314" width="12.42578125" customWidth="1"/>
    <col min="2316" max="2316" width="15.5703125" customWidth="1"/>
    <col min="2561" max="2561" width="4.85546875" customWidth="1"/>
    <col min="2562" max="2562" width="21.7109375" customWidth="1"/>
    <col min="2563" max="2563" width="19.140625" customWidth="1"/>
    <col min="2564" max="2564" width="18.42578125" customWidth="1"/>
    <col min="2565" max="2565" width="20.5703125" customWidth="1"/>
    <col min="2566" max="2566" width="18.28515625" bestFit="1" customWidth="1"/>
    <col min="2567" max="2567" width="19.28515625" customWidth="1"/>
    <col min="2568" max="2568" width="19.42578125" customWidth="1"/>
    <col min="2569" max="2569" width="19.5703125" customWidth="1"/>
    <col min="2570" max="2570" width="12.42578125" customWidth="1"/>
    <col min="2572" max="2572" width="15.5703125" customWidth="1"/>
    <col min="2817" max="2817" width="4.85546875" customWidth="1"/>
    <col min="2818" max="2818" width="21.7109375" customWidth="1"/>
    <col min="2819" max="2819" width="19.140625" customWidth="1"/>
    <col min="2820" max="2820" width="18.42578125" customWidth="1"/>
    <col min="2821" max="2821" width="20.5703125" customWidth="1"/>
    <col min="2822" max="2822" width="18.28515625" bestFit="1" customWidth="1"/>
    <col min="2823" max="2823" width="19.28515625" customWidth="1"/>
    <col min="2824" max="2824" width="19.42578125" customWidth="1"/>
    <col min="2825" max="2825" width="19.5703125" customWidth="1"/>
    <col min="2826" max="2826" width="12.42578125" customWidth="1"/>
    <col min="2828" max="2828" width="15.5703125" customWidth="1"/>
    <col min="3073" max="3073" width="4.85546875" customWidth="1"/>
    <col min="3074" max="3074" width="21.7109375" customWidth="1"/>
    <col min="3075" max="3075" width="19.140625" customWidth="1"/>
    <col min="3076" max="3076" width="18.42578125" customWidth="1"/>
    <col min="3077" max="3077" width="20.5703125" customWidth="1"/>
    <col min="3078" max="3078" width="18.28515625" bestFit="1" customWidth="1"/>
    <col min="3079" max="3079" width="19.28515625" customWidth="1"/>
    <col min="3080" max="3080" width="19.42578125" customWidth="1"/>
    <col min="3081" max="3081" width="19.5703125" customWidth="1"/>
    <col min="3082" max="3082" width="12.42578125" customWidth="1"/>
    <col min="3084" max="3084" width="15.5703125" customWidth="1"/>
    <col min="3329" max="3329" width="4.85546875" customWidth="1"/>
    <col min="3330" max="3330" width="21.7109375" customWidth="1"/>
    <col min="3331" max="3331" width="19.140625" customWidth="1"/>
    <col min="3332" max="3332" width="18.42578125" customWidth="1"/>
    <col min="3333" max="3333" width="20.5703125" customWidth="1"/>
    <col min="3334" max="3334" width="18.28515625" bestFit="1" customWidth="1"/>
    <col min="3335" max="3335" width="19.28515625" customWidth="1"/>
    <col min="3336" max="3336" width="19.42578125" customWidth="1"/>
    <col min="3337" max="3337" width="19.5703125" customWidth="1"/>
    <col min="3338" max="3338" width="12.42578125" customWidth="1"/>
    <col min="3340" max="3340" width="15.5703125" customWidth="1"/>
    <col min="3585" max="3585" width="4.85546875" customWidth="1"/>
    <col min="3586" max="3586" width="21.7109375" customWidth="1"/>
    <col min="3587" max="3587" width="19.140625" customWidth="1"/>
    <col min="3588" max="3588" width="18.42578125" customWidth="1"/>
    <col min="3589" max="3589" width="20.5703125" customWidth="1"/>
    <col min="3590" max="3590" width="18.28515625" bestFit="1" customWidth="1"/>
    <col min="3591" max="3591" width="19.28515625" customWidth="1"/>
    <col min="3592" max="3592" width="19.42578125" customWidth="1"/>
    <col min="3593" max="3593" width="19.5703125" customWidth="1"/>
    <col min="3594" max="3594" width="12.42578125" customWidth="1"/>
    <col min="3596" max="3596" width="15.5703125" customWidth="1"/>
    <col min="3841" max="3841" width="4.85546875" customWidth="1"/>
    <col min="3842" max="3842" width="21.7109375" customWidth="1"/>
    <col min="3843" max="3843" width="19.140625" customWidth="1"/>
    <col min="3844" max="3844" width="18.42578125" customWidth="1"/>
    <col min="3845" max="3845" width="20.5703125" customWidth="1"/>
    <col min="3846" max="3846" width="18.28515625" bestFit="1" customWidth="1"/>
    <col min="3847" max="3847" width="19.28515625" customWidth="1"/>
    <col min="3848" max="3848" width="19.42578125" customWidth="1"/>
    <col min="3849" max="3849" width="19.5703125" customWidth="1"/>
    <col min="3850" max="3850" width="12.42578125" customWidth="1"/>
    <col min="3852" max="3852" width="15.5703125" customWidth="1"/>
    <col min="4097" max="4097" width="4.85546875" customWidth="1"/>
    <col min="4098" max="4098" width="21.7109375" customWidth="1"/>
    <col min="4099" max="4099" width="19.140625" customWidth="1"/>
    <col min="4100" max="4100" width="18.42578125" customWidth="1"/>
    <col min="4101" max="4101" width="20.5703125" customWidth="1"/>
    <col min="4102" max="4102" width="18.28515625" bestFit="1" customWidth="1"/>
    <col min="4103" max="4103" width="19.28515625" customWidth="1"/>
    <col min="4104" max="4104" width="19.42578125" customWidth="1"/>
    <col min="4105" max="4105" width="19.5703125" customWidth="1"/>
    <col min="4106" max="4106" width="12.42578125" customWidth="1"/>
    <col min="4108" max="4108" width="15.5703125" customWidth="1"/>
    <col min="4353" max="4353" width="4.85546875" customWidth="1"/>
    <col min="4354" max="4354" width="21.7109375" customWidth="1"/>
    <col min="4355" max="4355" width="19.140625" customWidth="1"/>
    <col min="4356" max="4356" width="18.42578125" customWidth="1"/>
    <col min="4357" max="4357" width="20.5703125" customWidth="1"/>
    <col min="4358" max="4358" width="18.28515625" bestFit="1" customWidth="1"/>
    <col min="4359" max="4359" width="19.28515625" customWidth="1"/>
    <col min="4360" max="4360" width="19.42578125" customWidth="1"/>
    <col min="4361" max="4361" width="19.5703125" customWidth="1"/>
    <col min="4362" max="4362" width="12.42578125" customWidth="1"/>
    <col min="4364" max="4364" width="15.5703125" customWidth="1"/>
    <col min="4609" max="4609" width="4.85546875" customWidth="1"/>
    <col min="4610" max="4610" width="21.7109375" customWidth="1"/>
    <col min="4611" max="4611" width="19.140625" customWidth="1"/>
    <col min="4612" max="4612" width="18.42578125" customWidth="1"/>
    <col min="4613" max="4613" width="20.5703125" customWidth="1"/>
    <col min="4614" max="4614" width="18.28515625" bestFit="1" customWidth="1"/>
    <col min="4615" max="4615" width="19.28515625" customWidth="1"/>
    <col min="4616" max="4616" width="19.42578125" customWidth="1"/>
    <col min="4617" max="4617" width="19.5703125" customWidth="1"/>
    <col min="4618" max="4618" width="12.42578125" customWidth="1"/>
    <col min="4620" max="4620" width="15.5703125" customWidth="1"/>
    <col min="4865" max="4865" width="4.85546875" customWidth="1"/>
    <col min="4866" max="4866" width="21.7109375" customWidth="1"/>
    <col min="4867" max="4867" width="19.140625" customWidth="1"/>
    <col min="4868" max="4868" width="18.42578125" customWidth="1"/>
    <col min="4869" max="4869" width="20.5703125" customWidth="1"/>
    <col min="4870" max="4870" width="18.28515625" bestFit="1" customWidth="1"/>
    <col min="4871" max="4871" width="19.28515625" customWidth="1"/>
    <col min="4872" max="4872" width="19.42578125" customWidth="1"/>
    <col min="4873" max="4873" width="19.5703125" customWidth="1"/>
    <col min="4874" max="4874" width="12.42578125" customWidth="1"/>
    <col min="4876" max="4876" width="15.5703125" customWidth="1"/>
    <col min="5121" max="5121" width="4.85546875" customWidth="1"/>
    <col min="5122" max="5122" width="21.7109375" customWidth="1"/>
    <col min="5123" max="5123" width="19.140625" customWidth="1"/>
    <col min="5124" max="5124" width="18.42578125" customWidth="1"/>
    <col min="5125" max="5125" width="20.5703125" customWidth="1"/>
    <col min="5126" max="5126" width="18.28515625" bestFit="1" customWidth="1"/>
    <col min="5127" max="5127" width="19.28515625" customWidth="1"/>
    <col min="5128" max="5128" width="19.42578125" customWidth="1"/>
    <col min="5129" max="5129" width="19.5703125" customWidth="1"/>
    <col min="5130" max="5130" width="12.42578125" customWidth="1"/>
    <col min="5132" max="5132" width="15.5703125" customWidth="1"/>
    <col min="5377" max="5377" width="4.85546875" customWidth="1"/>
    <col min="5378" max="5378" width="21.7109375" customWidth="1"/>
    <col min="5379" max="5379" width="19.140625" customWidth="1"/>
    <col min="5380" max="5380" width="18.42578125" customWidth="1"/>
    <col min="5381" max="5381" width="20.5703125" customWidth="1"/>
    <col min="5382" max="5382" width="18.28515625" bestFit="1" customWidth="1"/>
    <col min="5383" max="5383" width="19.28515625" customWidth="1"/>
    <col min="5384" max="5384" width="19.42578125" customWidth="1"/>
    <col min="5385" max="5385" width="19.5703125" customWidth="1"/>
    <col min="5386" max="5386" width="12.42578125" customWidth="1"/>
    <col min="5388" max="5388" width="15.5703125" customWidth="1"/>
    <col min="5633" max="5633" width="4.85546875" customWidth="1"/>
    <col min="5634" max="5634" width="21.7109375" customWidth="1"/>
    <col min="5635" max="5635" width="19.140625" customWidth="1"/>
    <col min="5636" max="5636" width="18.42578125" customWidth="1"/>
    <col min="5637" max="5637" width="20.5703125" customWidth="1"/>
    <col min="5638" max="5638" width="18.28515625" bestFit="1" customWidth="1"/>
    <col min="5639" max="5639" width="19.28515625" customWidth="1"/>
    <col min="5640" max="5640" width="19.42578125" customWidth="1"/>
    <col min="5641" max="5641" width="19.5703125" customWidth="1"/>
    <col min="5642" max="5642" width="12.42578125" customWidth="1"/>
    <col min="5644" max="5644" width="15.5703125" customWidth="1"/>
    <col min="5889" max="5889" width="4.85546875" customWidth="1"/>
    <col min="5890" max="5890" width="21.7109375" customWidth="1"/>
    <col min="5891" max="5891" width="19.140625" customWidth="1"/>
    <col min="5892" max="5892" width="18.42578125" customWidth="1"/>
    <col min="5893" max="5893" width="20.5703125" customWidth="1"/>
    <col min="5894" max="5894" width="18.28515625" bestFit="1" customWidth="1"/>
    <col min="5895" max="5895" width="19.28515625" customWidth="1"/>
    <col min="5896" max="5896" width="19.42578125" customWidth="1"/>
    <col min="5897" max="5897" width="19.5703125" customWidth="1"/>
    <col min="5898" max="5898" width="12.42578125" customWidth="1"/>
    <col min="5900" max="5900" width="15.5703125" customWidth="1"/>
    <col min="6145" max="6145" width="4.85546875" customWidth="1"/>
    <col min="6146" max="6146" width="21.7109375" customWidth="1"/>
    <col min="6147" max="6147" width="19.140625" customWidth="1"/>
    <col min="6148" max="6148" width="18.42578125" customWidth="1"/>
    <col min="6149" max="6149" width="20.5703125" customWidth="1"/>
    <col min="6150" max="6150" width="18.28515625" bestFit="1" customWidth="1"/>
    <col min="6151" max="6151" width="19.28515625" customWidth="1"/>
    <col min="6152" max="6152" width="19.42578125" customWidth="1"/>
    <col min="6153" max="6153" width="19.5703125" customWidth="1"/>
    <col min="6154" max="6154" width="12.42578125" customWidth="1"/>
    <col min="6156" max="6156" width="15.5703125" customWidth="1"/>
    <col min="6401" max="6401" width="4.85546875" customWidth="1"/>
    <col min="6402" max="6402" width="21.7109375" customWidth="1"/>
    <col min="6403" max="6403" width="19.140625" customWidth="1"/>
    <col min="6404" max="6404" width="18.42578125" customWidth="1"/>
    <col min="6405" max="6405" width="20.5703125" customWidth="1"/>
    <col min="6406" max="6406" width="18.28515625" bestFit="1" customWidth="1"/>
    <col min="6407" max="6407" width="19.28515625" customWidth="1"/>
    <col min="6408" max="6408" width="19.42578125" customWidth="1"/>
    <col min="6409" max="6409" width="19.5703125" customWidth="1"/>
    <col min="6410" max="6410" width="12.42578125" customWidth="1"/>
    <col min="6412" max="6412" width="15.5703125" customWidth="1"/>
    <col min="6657" max="6657" width="4.85546875" customWidth="1"/>
    <col min="6658" max="6658" width="21.7109375" customWidth="1"/>
    <col min="6659" max="6659" width="19.140625" customWidth="1"/>
    <col min="6660" max="6660" width="18.42578125" customWidth="1"/>
    <col min="6661" max="6661" width="20.5703125" customWidth="1"/>
    <col min="6662" max="6662" width="18.28515625" bestFit="1" customWidth="1"/>
    <col min="6663" max="6663" width="19.28515625" customWidth="1"/>
    <col min="6664" max="6664" width="19.42578125" customWidth="1"/>
    <col min="6665" max="6665" width="19.5703125" customWidth="1"/>
    <col min="6666" max="6666" width="12.42578125" customWidth="1"/>
    <col min="6668" max="6668" width="15.5703125" customWidth="1"/>
    <col min="6913" max="6913" width="4.85546875" customWidth="1"/>
    <col min="6914" max="6914" width="21.7109375" customWidth="1"/>
    <col min="6915" max="6915" width="19.140625" customWidth="1"/>
    <col min="6916" max="6916" width="18.42578125" customWidth="1"/>
    <col min="6917" max="6917" width="20.5703125" customWidth="1"/>
    <col min="6918" max="6918" width="18.28515625" bestFit="1" customWidth="1"/>
    <col min="6919" max="6919" width="19.28515625" customWidth="1"/>
    <col min="6920" max="6920" width="19.42578125" customWidth="1"/>
    <col min="6921" max="6921" width="19.5703125" customWidth="1"/>
    <col min="6922" max="6922" width="12.42578125" customWidth="1"/>
    <col min="6924" max="6924" width="15.5703125" customWidth="1"/>
    <col min="7169" max="7169" width="4.85546875" customWidth="1"/>
    <col min="7170" max="7170" width="21.7109375" customWidth="1"/>
    <col min="7171" max="7171" width="19.140625" customWidth="1"/>
    <col min="7172" max="7172" width="18.42578125" customWidth="1"/>
    <col min="7173" max="7173" width="20.5703125" customWidth="1"/>
    <col min="7174" max="7174" width="18.28515625" bestFit="1" customWidth="1"/>
    <col min="7175" max="7175" width="19.28515625" customWidth="1"/>
    <col min="7176" max="7176" width="19.42578125" customWidth="1"/>
    <col min="7177" max="7177" width="19.5703125" customWidth="1"/>
    <col min="7178" max="7178" width="12.42578125" customWidth="1"/>
    <col min="7180" max="7180" width="15.5703125" customWidth="1"/>
    <col min="7425" max="7425" width="4.85546875" customWidth="1"/>
    <col min="7426" max="7426" width="21.7109375" customWidth="1"/>
    <col min="7427" max="7427" width="19.140625" customWidth="1"/>
    <col min="7428" max="7428" width="18.42578125" customWidth="1"/>
    <col min="7429" max="7429" width="20.5703125" customWidth="1"/>
    <col min="7430" max="7430" width="18.28515625" bestFit="1" customWidth="1"/>
    <col min="7431" max="7431" width="19.28515625" customWidth="1"/>
    <col min="7432" max="7432" width="19.42578125" customWidth="1"/>
    <col min="7433" max="7433" width="19.5703125" customWidth="1"/>
    <col min="7434" max="7434" width="12.42578125" customWidth="1"/>
    <col min="7436" max="7436" width="15.5703125" customWidth="1"/>
    <col min="7681" max="7681" width="4.85546875" customWidth="1"/>
    <col min="7682" max="7682" width="21.7109375" customWidth="1"/>
    <col min="7683" max="7683" width="19.140625" customWidth="1"/>
    <col min="7684" max="7684" width="18.42578125" customWidth="1"/>
    <col min="7685" max="7685" width="20.5703125" customWidth="1"/>
    <col min="7686" max="7686" width="18.28515625" bestFit="1" customWidth="1"/>
    <col min="7687" max="7687" width="19.28515625" customWidth="1"/>
    <col min="7688" max="7688" width="19.42578125" customWidth="1"/>
    <col min="7689" max="7689" width="19.5703125" customWidth="1"/>
    <col min="7690" max="7690" width="12.42578125" customWidth="1"/>
    <col min="7692" max="7692" width="15.5703125" customWidth="1"/>
    <col min="7937" max="7937" width="4.85546875" customWidth="1"/>
    <col min="7938" max="7938" width="21.7109375" customWidth="1"/>
    <col min="7939" max="7939" width="19.140625" customWidth="1"/>
    <col min="7940" max="7940" width="18.42578125" customWidth="1"/>
    <col min="7941" max="7941" width="20.5703125" customWidth="1"/>
    <col min="7942" max="7942" width="18.28515625" bestFit="1" customWidth="1"/>
    <col min="7943" max="7943" width="19.28515625" customWidth="1"/>
    <col min="7944" max="7944" width="19.42578125" customWidth="1"/>
    <col min="7945" max="7945" width="19.5703125" customWidth="1"/>
    <col min="7946" max="7946" width="12.42578125" customWidth="1"/>
    <col min="7948" max="7948" width="15.5703125" customWidth="1"/>
    <col min="8193" max="8193" width="4.85546875" customWidth="1"/>
    <col min="8194" max="8194" width="21.7109375" customWidth="1"/>
    <col min="8195" max="8195" width="19.140625" customWidth="1"/>
    <col min="8196" max="8196" width="18.42578125" customWidth="1"/>
    <col min="8197" max="8197" width="20.5703125" customWidth="1"/>
    <col min="8198" max="8198" width="18.28515625" bestFit="1" customWidth="1"/>
    <col min="8199" max="8199" width="19.28515625" customWidth="1"/>
    <col min="8200" max="8200" width="19.42578125" customWidth="1"/>
    <col min="8201" max="8201" width="19.5703125" customWidth="1"/>
    <col min="8202" max="8202" width="12.42578125" customWidth="1"/>
    <col min="8204" max="8204" width="15.5703125" customWidth="1"/>
    <col min="8449" max="8449" width="4.85546875" customWidth="1"/>
    <col min="8450" max="8450" width="21.7109375" customWidth="1"/>
    <col min="8451" max="8451" width="19.140625" customWidth="1"/>
    <col min="8452" max="8452" width="18.42578125" customWidth="1"/>
    <col min="8453" max="8453" width="20.5703125" customWidth="1"/>
    <col min="8454" max="8454" width="18.28515625" bestFit="1" customWidth="1"/>
    <col min="8455" max="8455" width="19.28515625" customWidth="1"/>
    <col min="8456" max="8456" width="19.42578125" customWidth="1"/>
    <col min="8457" max="8457" width="19.5703125" customWidth="1"/>
    <col min="8458" max="8458" width="12.42578125" customWidth="1"/>
    <col min="8460" max="8460" width="15.5703125" customWidth="1"/>
    <col min="8705" max="8705" width="4.85546875" customWidth="1"/>
    <col min="8706" max="8706" width="21.7109375" customWidth="1"/>
    <col min="8707" max="8707" width="19.140625" customWidth="1"/>
    <col min="8708" max="8708" width="18.42578125" customWidth="1"/>
    <col min="8709" max="8709" width="20.5703125" customWidth="1"/>
    <col min="8710" max="8710" width="18.28515625" bestFit="1" customWidth="1"/>
    <col min="8711" max="8711" width="19.28515625" customWidth="1"/>
    <col min="8712" max="8712" width="19.42578125" customWidth="1"/>
    <col min="8713" max="8713" width="19.5703125" customWidth="1"/>
    <col min="8714" max="8714" width="12.42578125" customWidth="1"/>
    <col min="8716" max="8716" width="15.5703125" customWidth="1"/>
    <col min="8961" max="8961" width="4.85546875" customWidth="1"/>
    <col min="8962" max="8962" width="21.7109375" customWidth="1"/>
    <col min="8963" max="8963" width="19.140625" customWidth="1"/>
    <col min="8964" max="8964" width="18.42578125" customWidth="1"/>
    <col min="8965" max="8965" width="20.5703125" customWidth="1"/>
    <col min="8966" max="8966" width="18.28515625" bestFit="1" customWidth="1"/>
    <col min="8967" max="8967" width="19.28515625" customWidth="1"/>
    <col min="8968" max="8968" width="19.42578125" customWidth="1"/>
    <col min="8969" max="8969" width="19.5703125" customWidth="1"/>
    <col min="8970" max="8970" width="12.42578125" customWidth="1"/>
    <col min="8972" max="8972" width="15.5703125" customWidth="1"/>
    <col min="9217" max="9217" width="4.85546875" customWidth="1"/>
    <col min="9218" max="9218" width="21.7109375" customWidth="1"/>
    <col min="9219" max="9219" width="19.140625" customWidth="1"/>
    <col min="9220" max="9220" width="18.42578125" customWidth="1"/>
    <col min="9221" max="9221" width="20.5703125" customWidth="1"/>
    <col min="9222" max="9222" width="18.28515625" bestFit="1" customWidth="1"/>
    <col min="9223" max="9223" width="19.28515625" customWidth="1"/>
    <col min="9224" max="9224" width="19.42578125" customWidth="1"/>
    <col min="9225" max="9225" width="19.5703125" customWidth="1"/>
    <col min="9226" max="9226" width="12.42578125" customWidth="1"/>
    <col min="9228" max="9228" width="15.5703125" customWidth="1"/>
    <col min="9473" max="9473" width="4.85546875" customWidth="1"/>
    <col min="9474" max="9474" width="21.7109375" customWidth="1"/>
    <col min="9475" max="9475" width="19.140625" customWidth="1"/>
    <col min="9476" max="9476" width="18.42578125" customWidth="1"/>
    <col min="9477" max="9477" width="20.5703125" customWidth="1"/>
    <col min="9478" max="9478" width="18.28515625" bestFit="1" customWidth="1"/>
    <col min="9479" max="9479" width="19.28515625" customWidth="1"/>
    <col min="9480" max="9480" width="19.42578125" customWidth="1"/>
    <col min="9481" max="9481" width="19.5703125" customWidth="1"/>
    <col min="9482" max="9482" width="12.42578125" customWidth="1"/>
    <col min="9484" max="9484" width="15.5703125" customWidth="1"/>
    <col min="9729" max="9729" width="4.85546875" customWidth="1"/>
    <col min="9730" max="9730" width="21.7109375" customWidth="1"/>
    <col min="9731" max="9731" width="19.140625" customWidth="1"/>
    <col min="9732" max="9732" width="18.42578125" customWidth="1"/>
    <col min="9733" max="9733" width="20.5703125" customWidth="1"/>
    <col min="9734" max="9734" width="18.28515625" bestFit="1" customWidth="1"/>
    <col min="9735" max="9735" width="19.28515625" customWidth="1"/>
    <col min="9736" max="9736" width="19.42578125" customWidth="1"/>
    <col min="9737" max="9737" width="19.5703125" customWidth="1"/>
    <col min="9738" max="9738" width="12.42578125" customWidth="1"/>
    <col min="9740" max="9740" width="15.5703125" customWidth="1"/>
    <col min="9985" max="9985" width="4.85546875" customWidth="1"/>
    <col min="9986" max="9986" width="21.7109375" customWidth="1"/>
    <col min="9987" max="9987" width="19.140625" customWidth="1"/>
    <col min="9988" max="9988" width="18.42578125" customWidth="1"/>
    <col min="9989" max="9989" width="20.5703125" customWidth="1"/>
    <col min="9990" max="9990" width="18.28515625" bestFit="1" customWidth="1"/>
    <col min="9991" max="9991" width="19.28515625" customWidth="1"/>
    <col min="9992" max="9992" width="19.42578125" customWidth="1"/>
    <col min="9993" max="9993" width="19.5703125" customWidth="1"/>
    <col min="9994" max="9994" width="12.42578125" customWidth="1"/>
    <col min="9996" max="9996" width="15.5703125" customWidth="1"/>
    <col min="10241" max="10241" width="4.85546875" customWidth="1"/>
    <col min="10242" max="10242" width="21.7109375" customWidth="1"/>
    <col min="10243" max="10243" width="19.140625" customWidth="1"/>
    <col min="10244" max="10244" width="18.42578125" customWidth="1"/>
    <col min="10245" max="10245" width="20.5703125" customWidth="1"/>
    <col min="10246" max="10246" width="18.28515625" bestFit="1" customWidth="1"/>
    <col min="10247" max="10247" width="19.28515625" customWidth="1"/>
    <col min="10248" max="10248" width="19.42578125" customWidth="1"/>
    <col min="10249" max="10249" width="19.5703125" customWidth="1"/>
    <col min="10250" max="10250" width="12.42578125" customWidth="1"/>
    <col min="10252" max="10252" width="15.5703125" customWidth="1"/>
    <col min="10497" max="10497" width="4.85546875" customWidth="1"/>
    <col min="10498" max="10498" width="21.7109375" customWidth="1"/>
    <col min="10499" max="10499" width="19.140625" customWidth="1"/>
    <col min="10500" max="10500" width="18.42578125" customWidth="1"/>
    <col min="10501" max="10501" width="20.5703125" customWidth="1"/>
    <col min="10502" max="10502" width="18.28515625" bestFit="1" customWidth="1"/>
    <col min="10503" max="10503" width="19.28515625" customWidth="1"/>
    <col min="10504" max="10504" width="19.42578125" customWidth="1"/>
    <col min="10505" max="10505" width="19.5703125" customWidth="1"/>
    <col min="10506" max="10506" width="12.42578125" customWidth="1"/>
    <col min="10508" max="10508" width="15.5703125" customWidth="1"/>
    <col min="10753" max="10753" width="4.85546875" customWidth="1"/>
    <col min="10754" max="10754" width="21.7109375" customWidth="1"/>
    <col min="10755" max="10755" width="19.140625" customWidth="1"/>
    <col min="10756" max="10756" width="18.42578125" customWidth="1"/>
    <col min="10757" max="10757" width="20.5703125" customWidth="1"/>
    <col min="10758" max="10758" width="18.28515625" bestFit="1" customWidth="1"/>
    <col min="10759" max="10759" width="19.28515625" customWidth="1"/>
    <col min="10760" max="10760" width="19.42578125" customWidth="1"/>
    <col min="10761" max="10761" width="19.5703125" customWidth="1"/>
    <col min="10762" max="10762" width="12.42578125" customWidth="1"/>
    <col min="10764" max="10764" width="15.5703125" customWidth="1"/>
    <col min="11009" max="11009" width="4.85546875" customWidth="1"/>
    <col min="11010" max="11010" width="21.7109375" customWidth="1"/>
    <col min="11011" max="11011" width="19.140625" customWidth="1"/>
    <col min="11012" max="11012" width="18.42578125" customWidth="1"/>
    <col min="11013" max="11013" width="20.5703125" customWidth="1"/>
    <col min="11014" max="11014" width="18.28515625" bestFit="1" customWidth="1"/>
    <col min="11015" max="11015" width="19.28515625" customWidth="1"/>
    <col min="11016" max="11016" width="19.42578125" customWidth="1"/>
    <col min="11017" max="11017" width="19.5703125" customWidth="1"/>
    <col min="11018" max="11018" width="12.42578125" customWidth="1"/>
    <col min="11020" max="11020" width="15.5703125" customWidth="1"/>
    <col min="11265" max="11265" width="4.85546875" customWidth="1"/>
    <col min="11266" max="11266" width="21.7109375" customWidth="1"/>
    <col min="11267" max="11267" width="19.140625" customWidth="1"/>
    <col min="11268" max="11268" width="18.42578125" customWidth="1"/>
    <col min="11269" max="11269" width="20.5703125" customWidth="1"/>
    <col min="11270" max="11270" width="18.28515625" bestFit="1" customWidth="1"/>
    <col min="11271" max="11271" width="19.28515625" customWidth="1"/>
    <col min="11272" max="11272" width="19.42578125" customWidth="1"/>
    <col min="11273" max="11273" width="19.5703125" customWidth="1"/>
    <col min="11274" max="11274" width="12.42578125" customWidth="1"/>
    <col min="11276" max="11276" width="15.5703125" customWidth="1"/>
    <col min="11521" max="11521" width="4.85546875" customWidth="1"/>
    <col min="11522" max="11522" width="21.7109375" customWidth="1"/>
    <col min="11523" max="11523" width="19.140625" customWidth="1"/>
    <col min="11524" max="11524" width="18.42578125" customWidth="1"/>
    <col min="11525" max="11525" width="20.5703125" customWidth="1"/>
    <col min="11526" max="11526" width="18.28515625" bestFit="1" customWidth="1"/>
    <col min="11527" max="11527" width="19.28515625" customWidth="1"/>
    <col min="11528" max="11528" width="19.42578125" customWidth="1"/>
    <col min="11529" max="11529" width="19.5703125" customWidth="1"/>
    <col min="11530" max="11530" width="12.42578125" customWidth="1"/>
    <col min="11532" max="11532" width="15.5703125" customWidth="1"/>
    <col min="11777" max="11777" width="4.85546875" customWidth="1"/>
    <col min="11778" max="11778" width="21.7109375" customWidth="1"/>
    <col min="11779" max="11779" width="19.140625" customWidth="1"/>
    <col min="11780" max="11780" width="18.42578125" customWidth="1"/>
    <col min="11781" max="11781" width="20.5703125" customWidth="1"/>
    <col min="11782" max="11782" width="18.28515625" bestFit="1" customWidth="1"/>
    <col min="11783" max="11783" width="19.28515625" customWidth="1"/>
    <col min="11784" max="11784" width="19.42578125" customWidth="1"/>
    <col min="11785" max="11785" width="19.5703125" customWidth="1"/>
    <col min="11786" max="11786" width="12.42578125" customWidth="1"/>
    <col min="11788" max="11788" width="15.5703125" customWidth="1"/>
    <col min="12033" max="12033" width="4.85546875" customWidth="1"/>
    <col min="12034" max="12034" width="21.7109375" customWidth="1"/>
    <col min="12035" max="12035" width="19.140625" customWidth="1"/>
    <col min="12036" max="12036" width="18.42578125" customWidth="1"/>
    <col min="12037" max="12037" width="20.5703125" customWidth="1"/>
    <col min="12038" max="12038" width="18.28515625" bestFit="1" customWidth="1"/>
    <col min="12039" max="12039" width="19.28515625" customWidth="1"/>
    <col min="12040" max="12040" width="19.42578125" customWidth="1"/>
    <col min="12041" max="12041" width="19.5703125" customWidth="1"/>
    <col min="12042" max="12042" width="12.42578125" customWidth="1"/>
    <col min="12044" max="12044" width="15.5703125" customWidth="1"/>
    <col min="12289" max="12289" width="4.85546875" customWidth="1"/>
    <col min="12290" max="12290" width="21.7109375" customWidth="1"/>
    <col min="12291" max="12291" width="19.140625" customWidth="1"/>
    <col min="12292" max="12292" width="18.42578125" customWidth="1"/>
    <col min="12293" max="12293" width="20.5703125" customWidth="1"/>
    <col min="12294" max="12294" width="18.28515625" bestFit="1" customWidth="1"/>
    <col min="12295" max="12295" width="19.28515625" customWidth="1"/>
    <col min="12296" max="12296" width="19.42578125" customWidth="1"/>
    <col min="12297" max="12297" width="19.5703125" customWidth="1"/>
    <col min="12298" max="12298" width="12.42578125" customWidth="1"/>
    <col min="12300" max="12300" width="15.5703125" customWidth="1"/>
    <col min="12545" max="12545" width="4.85546875" customWidth="1"/>
    <col min="12546" max="12546" width="21.7109375" customWidth="1"/>
    <col min="12547" max="12547" width="19.140625" customWidth="1"/>
    <col min="12548" max="12548" width="18.42578125" customWidth="1"/>
    <col min="12549" max="12549" width="20.5703125" customWidth="1"/>
    <col min="12550" max="12550" width="18.28515625" bestFit="1" customWidth="1"/>
    <col min="12551" max="12551" width="19.28515625" customWidth="1"/>
    <col min="12552" max="12552" width="19.42578125" customWidth="1"/>
    <col min="12553" max="12553" width="19.5703125" customWidth="1"/>
    <col min="12554" max="12554" width="12.42578125" customWidth="1"/>
    <col min="12556" max="12556" width="15.5703125" customWidth="1"/>
    <col min="12801" max="12801" width="4.85546875" customWidth="1"/>
    <col min="12802" max="12802" width="21.7109375" customWidth="1"/>
    <col min="12803" max="12803" width="19.140625" customWidth="1"/>
    <col min="12804" max="12804" width="18.42578125" customWidth="1"/>
    <col min="12805" max="12805" width="20.5703125" customWidth="1"/>
    <col min="12806" max="12806" width="18.28515625" bestFit="1" customWidth="1"/>
    <col min="12807" max="12807" width="19.28515625" customWidth="1"/>
    <col min="12808" max="12808" width="19.42578125" customWidth="1"/>
    <col min="12809" max="12809" width="19.5703125" customWidth="1"/>
    <col min="12810" max="12810" width="12.42578125" customWidth="1"/>
    <col min="12812" max="12812" width="15.5703125" customWidth="1"/>
    <col min="13057" max="13057" width="4.85546875" customWidth="1"/>
    <col min="13058" max="13058" width="21.7109375" customWidth="1"/>
    <col min="13059" max="13059" width="19.140625" customWidth="1"/>
    <col min="13060" max="13060" width="18.42578125" customWidth="1"/>
    <col min="13061" max="13061" width="20.5703125" customWidth="1"/>
    <col min="13062" max="13062" width="18.28515625" bestFit="1" customWidth="1"/>
    <col min="13063" max="13063" width="19.28515625" customWidth="1"/>
    <col min="13064" max="13064" width="19.42578125" customWidth="1"/>
    <col min="13065" max="13065" width="19.5703125" customWidth="1"/>
    <col min="13066" max="13066" width="12.42578125" customWidth="1"/>
    <col min="13068" max="13068" width="15.5703125" customWidth="1"/>
    <col min="13313" max="13313" width="4.85546875" customWidth="1"/>
    <col min="13314" max="13314" width="21.7109375" customWidth="1"/>
    <col min="13315" max="13315" width="19.140625" customWidth="1"/>
    <col min="13316" max="13316" width="18.42578125" customWidth="1"/>
    <col min="13317" max="13317" width="20.5703125" customWidth="1"/>
    <col min="13318" max="13318" width="18.28515625" bestFit="1" customWidth="1"/>
    <col min="13319" max="13319" width="19.28515625" customWidth="1"/>
    <col min="13320" max="13320" width="19.42578125" customWidth="1"/>
    <col min="13321" max="13321" width="19.5703125" customWidth="1"/>
    <col min="13322" max="13322" width="12.42578125" customWidth="1"/>
    <col min="13324" max="13324" width="15.5703125" customWidth="1"/>
    <col min="13569" max="13569" width="4.85546875" customWidth="1"/>
    <col min="13570" max="13570" width="21.7109375" customWidth="1"/>
    <col min="13571" max="13571" width="19.140625" customWidth="1"/>
    <col min="13572" max="13572" width="18.42578125" customWidth="1"/>
    <col min="13573" max="13573" width="20.5703125" customWidth="1"/>
    <col min="13574" max="13574" width="18.28515625" bestFit="1" customWidth="1"/>
    <col min="13575" max="13575" width="19.28515625" customWidth="1"/>
    <col min="13576" max="13576" width="19.42578125" customWidth="1"/>
    <col min="13577" max="13577" width="19.5703125" customWidth="1"/>
    <col min="13578" max="13578" width="12.42578125" customWidth="1"/>
    <col min="13580" max="13580" width="15.5703125" customWidth="1"/>
    <col min="13825" max="13825" width="4.85546875" customWidth="1"/>
    <col min="13826" max="13826" width="21.7109375" customWidth="1"/>
    <col min="13827" max="13827" width="19.140625" customWidth="1"/>
    <col min="13828" max="13828" width="18.42578125" customWidth="1"/>
    <col min="13829" max="13829" width="20.5703125" customWidth="1"/>
    <col min="13830" max="13830" width="18.28515625" bestFit="1" customWidth="1"/>
    <col min="13831" max="13831" width="19.28515625" customWidth="1"/>
    <col min="13832" max="13832" width="19.42578125" customWidth="1"/>
    <col min="13833" max="13833" width="19.5703125" customWidth="1"/>
    <col min="13834" max="13834" width="12.42578125" customWidth="1"/>
    <col min="13836" max="13836" width="15.5703125" customWidth="1"/>
    <col min="14081" max="14081" width="4.85546875" customWidth="1"/>
    <col min="14082" max="14082" width="21.7109375" customWidth="1"/>
    <col min="14083" max="14083" width="19.140625" customWidth="1"/>
    <col min="14084" max="14084" width="18.42578125" customWidth="1"/>
    <col min="14085" max="14085" width="20.5703125" customWidth="1"/>
    <col min="14086" max="14086" width="18.28515625" bestFit="1" customWidth="1"/>
    <col min="14087" max="14087" width="19.28515625" customWidth="1"/>
    <col min="14088" max="14088" width="19.42578125" customWidth="1"/>
    <col min="14089" max="14089" width="19.5703125" customWidth="1"/>
    <col min="14090" max="14090" width="12.42578125" customWidth="1"/>
    <col min="14092" max="14092" width="15.5703125" customWidth="1"/>
    <col min="14337" max="14337" width="4.85546875" customWidth="1"/>
    <col min="14338" max="14338" width="21.7109375" customWidth="1"/>
    <col min="14339" max="14339" width="19.140625" customWidth="1"/>
    <col min="14340" max="14340" width="18.42578125" customWidth="1"/>
    <col min="14341" max="14341" width="20.5703125" customWidth="1"/>
    <col min="14342" max="14342" width="18.28515625" bestFit="1" customWidth="1"/>
    <col min="14343" max="14343" width="19.28515625" customWidth="1"/>
    <col min="14344" max="14344" width="19.42578125" customWidth="1"/>
    <col min="14345" max="14345" width="19.5703125" customWidth="1"/>
    <col min="14346" max="14346" width="12.42578125" customWidth="1"/>
    <col min="14348" max="14348" width="15.5703125" customWidth="1"/>
    <col min="14593" max="14593" width="4.85546875" customWidth="1"/>
    <col min="14594" max="14594" width="21.7109375" customWidth="1"/>
    <col min="14595" max="14595" width="19.140625" customWidth="1"/>
    <col min="14596" max="14596" width="18.42578125" customWidth="1"/>
    <col min="14597" max="14597" width="20.5703125" customWidth="1"/>
    <col min="14598" max="14598" width="18.28515625" bestFit="1" customWidth="1"/>
    <col min="14599" max="14599" width="19.28515625" customWidth="1"/>
    <col min="14600" max="14600" width="19.42578125" customWidth="1"/>
    <col min="14601" max="14601" width="19.5703125" customWidth="1"/>
    <col min="14602" max="14602" width="12.42578125" customWidth="1"/>
    <col min="14604" max="14604" width="15.5703125" customWidth="1"/>
    <col min="14849" max="14849" width="4.85546875" customWidth="1"/>
    <col min="14850" max="14850" width="21.7109375" customWidth="1"/>
    <col min="14851" max="14851" width="19.140625" customWidth="1"/>
    <col min="14852" max="14852" width="18.42578125" customWidth="1"/>
    <col min="14853" max="14853" width="20.5703125" customWidth="1"/>
    <col min="14854" max="14854" width="18.28515625" bestFit="1" customWidth="1"/>
    <col min="14855" max="14855" width="19.28515625" customWidth="1"/>
    <col min="14856" max="14856" width="19.42578125" customWidth="1"/>
    <col min="14857" max="14857" width="19.5703125" customWidth="1"/>
    <col min="14858" max="14858" width="12.42578125" customWidth="1"/>
    <col min="14860" max="14860" width="15.5703125" customWidth="1"/>
    <col min="15105" max="15105" width="4.85546875" customWidth="1"/>
    <col min="15106" max="15106" width="21.7109375" customWidth="1"/>
    <col min="15107" max="15107" width="19.140625" customWidth="1"/>
    <col min="15108" max="15108" width="18.42578125" customWidth="1"/>
    <col min="15109" max="15109" width="20.5703125" customWidth="1"/>
    <col min="15110" max="15110" width="18.28515625" bestFit="1" customWidth="1"/>
    <col min="15111" max="15111" width="19.28515625" customWidth="1"/>
    <col min="15112" max="15112" width="19.42578125" customWidth="1"/>
    <col min="15113" max="15113" width="19.5703125" customWidth="1"/>
    <col min="15114" max="15114" width="12.42578125" customWidth="1"/>
    <col min="15116" max="15116" width="15.5703125" customWidth="1"/>
    <col min="15361" max="15361" width="4.85546875" customWidth="1"/>
    <col min="15362" max="15362" width="21.7109375" customWidth="1"/>
    <col min="15363" max="15363" width="19.140625" customWidth="1"/>
    <col min="15364" max="15364" width="18.42578125" customWidth="1"/>
    <col min="15365" max="15365" width="20.5703125" customWidth="1"/>
    <col min="15366" max="15366" width="18.28515625" bestFit="1" customWidth="1"/>
    <col min="15367" max="15367" width="19.28515625" customWidth="1"/>
    <col min="15368" max="15368" width="19.42578125" customWidth="1"/>
    <col min="15369" max="15369" width="19.5703125" customWidth="1"/>
    <col min="15370" max="15370" width="12.42578125" customWidth="1"/>
    <col min="15372" max="15372" width="15.5703125" customWidth="1"/>
    <col min="15617" max="15617" width="4.85546875" customWidth="1"/>
    <col min="15618" max="15618" width="21.7109375" customWidth="1"/>
    <col min="15619" max="15619" width="19.140625" customWidth="1"/>
    <col min="15620" max="15620" width="18.42578125" customWidth="1"/>
    <col min="15621" max="15621" width="20.5703125" customWidth="1"/>
    <col min="15622" max="15622" width="18.28515625" bestFit="1" customWidth="1"/>
    <col min="15623" max="15623" width="19.28515625" customWidth="1"/>
    <col min="15624" max="15624" width="19.42578125" customWidth="1"/>
    <col min="15625" max="15625" width="19.5703125" customWidth="1"/>
    <col min="15626" max="15626" width="12.42578125" customWidth="1"/>
    <col min="15628" max="15628" width="15.5703125" customWidth="1"/>
    <col min="15873" max="15873" width="4.85546875" customWidth="1"/>
    <col min="15874" max="15874" width="21.7109375" customWidth="1"/>
    <col min="15875" max="15875" width="19.140625" customWidth="1"/>
    <col min="15876" max="15876" width="18.42578125" customWidth="1"/>
    <col min="15877" max="15877" width="20.5703125" customWidth="1"/>
    <col min="15878" max="15878" width="18.28515625" bestFit="1" customWidth="1"/>
    <col min="15879" max="15879" width="19.28515625" customWidth="1"/>
    <col min="15880" max="15880" width="19.42578125" customWidth="1"/>
    <col min="15881" max="15881" width="19.5703125" customWidth="1"/>
    <col min="15882" max="15882" width="12.42578125" customWidth="1"/>
    <col min="15884" max="15884" width="15.5703125" customWidth="1"/>
    <col min="16129" max="16129" width="4.85546875" customWidth="1"/>
    <col min="16130" max="16130" width="21.7109375" customWidth="1"/>
    <col min="16131" max="16131" width="19.140625" customWidth="1"/>
    <col min="16132" max="16132" width="18.42578125" customWidth="1"/>
    <col min="16133" max="16133" width="20.5703125" customWidth="1"/>
    <col min="16134" max="16134" width="18.28515625" bestFit="1" customWidth="1"/>
    <col min="16135" max="16135" width="19.28515625" customWidth="1"/>
    <col min="16136" max="16136" width="19.42578125" customWidth="1"/>
    <col min="16137" max="16137" width="19.5703125" customWidth="1"/>
    <col min="16138" max="16138" width="12.42578125" customWidth="1"/>
    <col min="16140" max="16140" width="15.5703125" customWidth="1"/>
  </cols>
  <sheetData>
    <row r="2" spans="1:10">
      <c r="A2" s="279" t="s">
        <v>196</v>
      </c>
      <c r="B2" s="279"/>
      <c r="C2" s="279"/>
      <c r="D2" s="279"/>
      <c r="E2" s="279"/>
      <c r="F2" s="279"/>
      <c r="G2" s="279"/>
      <c r="H2" s="279"/>
    </row>
    <row r="3" spans="1:10" ht="25.5" customHeight="1">
      <c r="A3" s="284" t="str">
        <f>'РС-1'!B2</f>
        <v>РП "СТРОИТЕЛЬСТВО ЗДАНИЯ ЦЕНТРА БАНКОВСКИХ УСЛУГ ГОЛОВНОЕ УПРАВЛЕНИЕ СЫРДАРЬИНСКОЙ ОБЛАСТИ АО НАЦИОНАЛЬНОГО БАНКА ВЭД РУ"</v>
      </c>
      <c r="B3" s="284"/>
      <c r="C3" s="284"/>
      <c r="D3" s="284"/>
      <c r="E3" s="284"/>
      <c r="F3" s="284"/>
      <c r="G3" s="284"/>
      <c r="H3" s="284"/>
      <c r="I3" s="104"/>
    </row>
    <row r="4" spans="1:10">
      <c r="A4" s="95"/>
      <c r="B4" s="95"/>
      <c r="C4" s="95"/>
      <c r="D4" s="95"/>
      <c r="E4" s="95"/>
      <c r="F4" s="95"/>
      <c r="G4" s="95"/>
      <c r="H4" s="95"/>
    </row>
    <row r="5" spans="1:10" ht="38.25" customHeight="1">
      <c r="A5" s="280" t="s">
        <v>117</v>
      </c>
      <c r="B5" s="280" t="s">
        <v>197</v>
      </c>
      <c r="C5" s="280" t="s">
        <v>198</v>
      </c>
      <c r="D5" s="280" t="s">
        <v>199</v>
      </c>
      <c r="E5" s="280" t="s">
        <v>200</v>
      </c>
      <c r="F5" s="282" t="s">
        <v>201</v>
      </c>
      <c r="G5" s="280" t="s">
        <v>202</v>
      </c>
      <c r="H5" s="280" t="s">
        <v>203</v>
      </c>
    </row>
    <row r="6" spans="1:10">
      <c r="A6" s="281"/>
      <c r="B6" s="281"/>
      <c r="C6" s="281"/>
      <c r="D6" s="281"/>
      <c r="E6" s="281"/>
      <c r="F6" s="283"/>
      <c r="G6" s="281"/>
      <c r="H6" s="281"/>
    </row>
    <row r="7" spans="1:10">
      <c r="A7" s="105"/>
      <c r="B7" s="105"/>
      <c r="C7" s="105"/>
      <c r="D7" s="105"/>
      <c r="E7" s="105"/>
      <c r="F7" s="106"/>
      <c r="G7" s="105"/>
      <c r="H7" s="107"/>
    </row>
    <row r="8" spans="1:10" s="233" customFormat="1" ht="25.5" customHeight="1">
      <c r="A8" s="227">
        <v>1</v>
      </c>
      <c r="B8" s="228" t="s">
        <v>209</v>
      </c>
      <c r="C8" s="229">
        <f>'РС-1'!G25/1000</f>
        <v>0</v>
      </c>
      <c r="D8" s="229">
        <f>'РС-1'!G79/1000</f>
        <v>0</v>
      </c>
      <c r="E8" s="229">
        <f>'РС-1'!G321/1000</f>
        <v>0</v>
      </c>
      <c r="F8" s="229">
        <v>0</v>
      </c>
      <c r="G8" s="229">
        <v>0</v>
      </c>
      <c r="H8" s="230">
        <f t="shared" ref="H8:H12" si="0">SUM(C8:G8)</f>
        <v>0</v>
      </c>
      <c r="I8" s="231"/>
      <c r="J8" s="232"/>
    </row>
    <row r="9" spans="1:10" s="233" customFormat="1" ht="25.5" customHeight="1">
      <c r="A9" s="227">
        <v>2</v>
      </c>
      <c r="B9" s="228" t="s">
        <v>210</v>
      </c>
      <c r="C9" s="229">
        <f>'РС-2'!G25/1000</f>
        <v>0</v>
      </c>
      <c r="D9" s="229">
        <f>'РС-2'!G54/1000</f>
        <v>0</v>
      </c>
      <c r="E9" s="229">
        <f>'РС-2'!G229/1000</f>
        <v>0</v>
      </c>
      <c r="F9" s="229">
        <f>'РС-2'!G240/1000</f>
        <v>0</v>
      </c>
      <c r="G9" s="229">
        <f>'РС-2'!G264/1000</f>
        <v>0</v>
      </c>
      <c r="H9" s="230">
        <f t="shared" si="0"/>
        <v>0</v>
      </c>
      <c r="I9" s="231"/>
      <c r="J9" s="232"/>
    </row>
    <row r="10" spans="1:10" s="233" customFormat="1" ht="25.5" customHeight="1">
      <c r="A10" s="227">
        <v>3</v>
      </c>
      <c r="B10" s="228" t="s">
        <v>211</v>
      </c>
      <c r="C10" s="229">
        <f>'РС-3'!G23/1000</f>
        <v>0</v>
      </c>
      <c r="D10" s="229">
        <f>'РС-3'!G55/1000</f>
        <v>0</v>
      </c>
      <c r="E10" s="229">
        <f>'РС-3'!G114/1000</f>
        <v>0</v>
      </c>
      <c r="F10" s="229"/>
      <c r="G10" s="229"/>
      <c r="H10" s="230">
        <f t="shared" si="0"/>
        <v>0</v>
      </c>
      <c r="I10" s="231"/>
      <c r="J10" s="232"/>
    </row>
    <row r="11" spans="1:10" s="233" customFormat="1" ht="25.5" customHeight="1">
      <c r="A11" s="227">
        <v>4</v>
      </c>
      <c r="B11" s="228" t="s">
        <v>3489</v>
      </c>
      <c r="C11" s="229"/>
      <c r="D11" s="229"/>
      <c r="E11" s="229"/>
      <c r="F11" s="229"/>
      <c r="G11" s="229">
        <f>'РС-4'!G40/1000</f>
        <v>0</v>
      </c>
      <c r="H11" s="230">
        <f t="shared" si="0"/>
        <v>0</v>
      </c>
      <c r="I11" s="231"/>
      <c r="J11" s="232"/>
    </row>
    <row r="12" spans="1:10" s="112" customFormat="1" ht="23.25" customHeight="1">
      <c r="A12" s="108">
        <v>5</v>
      </c>
      <c r="B12" s="109"/>
      <c r="C12" s="110"/>
      <c r="D12" s="110"/>
      <c r="E12" s="110"/>
      <c r="F12" s="110"/>
      <c r="G12" s="110"/>
      <c r="H12" s="111">
        <f t="shared" si="0"/>
        <v>0</v>
      </c>
      <c r="I12"/>
      <c r="J12" s="113"/>
    </row>
    <row r="13" spans="1:10" ht="20.25" customHeight="1">
      <c r="A13" s="115"/>
      <c r="B13" s="116" t="s">
        <v>204</v>
      </c>
      <c r="C13" s="117">
        <f>SUM(C8:C12)</f>
        <v>0</v>
      </c>
      <c r="D13" s="117">
        <f>SUM(D8:D12)</f>
        <v>0</v>
      </c>
      <c r="E13" s="117">
        <f>SUM(E8:E12)</f>
        <v>0</v>
      </c>
      <c r="F13" s="117">
        <f>SUM(F8:F12)</f>
        <v>0</v>
      </c>
      <c r="G13" s="117">
        <f>SUM(G8:G12)</f>
        <v>0</v>
      </c>
      <c r="H13" s="117">
        <f>SUM(C13:G13)</f>
        <v>0</v>
      </c>
      <c r="J13" s="113"/>
    </row>
    <row r="14" spans="1:10" ht="18.75" customHeight="1">
      <c r="A14" s="118"/>
      <c r="B14" s="119" t="s">
        <v>205</v>
      </c>
      <c r="C14" s="114"/>
      <c r="D14" s="114"/>
      <c r="E14" s="114">
        <f>E13*5%</f>
        <v>0</v>
      </c>
      <c r="F14" s="114">
        <f>F13*1.5%</f>
        <v>0</v>
      </c>
      <c r="G14" s="114">
        <f>G13*2%</f>
        <v>0</v>
      </c>
      <c r="H14" s="120">
        <f>SUM(E14:G14)</f>
        <v>0</v>
      </c>
      <c r="J14" s="113"/>
    </row>
    <row r="15" spans="1:10">
      <c r="A15" s="115"/>
      <c r="B15" s="116" t="s">
        <v>206</v>
      </c>
      <c r="C15" s="117">
        <f>SUM(C13:C14)</f>
        <v>0</v>
      </c>
      <c r="D15" s="117">
        <f>SUM(D13:D14)</f>
        <v>0</v>
      </c>
      <c r="E15" s="117">
        <f>SUM(E13:E14)</f>
        <v>0</v>
      </c>
      <c r="F15" s="117">
        <f>SUM(F13:F14)</f>
        <v>0</v>
      </c>
      <c r="G15" s="117">
        <f>SUM(G13:G14)</f>
        <v>0</v>
      </c>
      <c r="H15" s="117">
        <f>SUM(C15:G15)</f>
        <v>0</v>
      </c>
      <c r="J15" s="113"/>
    </row>
    <row r="17" spans="1:12">
      <c r="A17" s="278" t="s">
        <v>208</v>
      </c>
      <c r="B17" s="278"/>
      <c r="C17" s="278"/>
      <c r="D17" s="278"/>
      <c r="E17" s="278"/>
      <c r="F17" s="278"/>
      <c r="G17" s="278"/>
      <c r="H17" s="278"/>
    </row>
    <row r="19" spans="1:12">
      <c r="A19" t="s">
        <v>207</v>
      </c>
      <c r="L19">
        <f>[1]сводная!K19</f>
        <v>0</v>
      </c>
    </row>
  </sheetData>
  <mergeCells count="11">
    <mergeCell ref="A17:H17"/>
    <mergeCell ref="A2:H2"/>
    <mergeCell ref="A5:A6"/>
    <mergeCell ref="B5:B6"/>
    <mergeCell ref="C5:C6"/>
    <mergeCell ref="D5:D6"/>
    <mergeCell ref="E5:E6"/>
    <mergeCell ref="F5:F6"/>
    <mergeCell ref="G5:G6"/>
    <mergeCell ref="H5:H6"/>
    <mergeCell ref="A3:H3"/>
  </mergeCells>
  <pageMargins left="0.59055118110236227" right="0.59055118110236227" top="0.55118110236220474" bottom="0.55118110236220474" header="0.31496062992125984" footer="0.31496062992125984"/>
  <pageSetup paperSize="9"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4"/>
  <sheetViews>
    <sheetView topLeftCell="A213" workbookViewId="0">
      <selection activeCell="F83" sqref="F83:G321"/>
    </sheetView>
  </sheetViews>
  <sheetFormatPr defaultColWidth="8.85546875" defaultRowHeight="12.75"/>
  <cols>
    <col min="1" max="1" width="5.28515625" style="71" customWidth="1"/>
    <col min="2" max="2" width="15.7109375" style="71" customWidth="1"/>
    <col min="3" max="3" width="60.7109375" style="71" customWidth="1"/>
    <col min="4" max="7" width="11.7109375" style="71" customWidth="1"/>
    <col min="8" max="16384" width="8.85546875" style="71"/>
  </cols>
  <sheetData>
    <row r="1" spans="1:8" s="70" customFormat="1">
      <c r="A1" s="133"/>
      <c r="B1" s="133"/>
      <c r="C1" s="133"/>
      <c r="D1" s="133"/>
      <c r="E1" s="133"/>
      <c r="F1" s="133"/>
      <c r="G1" s="133"/>
      <c r="H1" s="133"/>
    </row>
    <row r="2" spans="1:8" s="70" customFormat="1" ht="29.45" customHeight="1">
      <c r="A2" s="133"/>
      <c r="B2" s="300" t="s">
        <v>213</v>
      </c>
      <c r="C2" s="300"/>
      <c r="D2" s="300"/>
      <c r="E2" s="300"/>
      <c r="F2" s="300"/>
      <c r="G2" s="300"/>
      <c r="H2" s="133"/>
    </row>
    <row r="3" spans="1:8" s="70" customFormat="1">
      <c r="A3" s="135"/>
      <c r="B3" s="301" t="s">
        <v>214</v>
      </c>
      <c r="C3" s="301"/>
      <c r="D3" s="301"/>
      <c r="E3" s="301"/>
      <c r="F3" s="301"/>
      <c r="G3" s="301"/>
      <c r="H3" s="133"/>
    </row>
    <row r="4" spans="1:8" s="70" customFormat="1">
      <c r="A4" s="133"/>
      <c r="B4" s="133"/>
      <c r="C4" s="136"/>
      <c r="D4" s="136"/>
      <c r="E4" s="136"/>
      <c r="F4" s="136"/>
      <c r="G4" s="136"/>
      <c r="H4" s="133"/>
    </row>
    <row r="5" spans="1:8" s="70" customFormat="1" ht="15.75">
      <c r="A5" s="137"/>
      <c r="B5" s="137"/>
      <c r="C5" s="138" t="s">
        <v>2485</v>
      </c>
      <c r="D5" s="138" t="s">
        <v>2486</v>
      </c>
      <c r="E5" s="302"/>
      <c r="F5" s="302"/>
      <c r="G5" s="302"/>
      <c r="H5" s="133"/>
    </row>
    <row r="6" spans="1:8" s="70" customFormat="1">
      <c r="A6" s="135"/>
      <c r="B6" s="303" t="s">
        <v>216</v>
      </c>
      <c r="C6" s="303"/>
      <c r="D6" s="303"/>
      <c r="E6" s="303"/>
      <c r="F6" s="303"/>
      <c r="G6" s="303"/>
      <c r="H6" s="133"/>
    </row>
    <row r="7" spans="1:8" s="70" customFormat="1">
      <c r="A7" s="133"/>
      <c r="B7" s="133"/>
      <c r="C7" s="133"/>
      <c r="D7" s="136"/>
      <c r="E7" s="133"/>
      <c r="F7" s="304" t="s">
        <v>217</v>
      </c>
      <c r="G7" s="304"/>
      <c r="H7" s="133"/>
    </row>
    <row r="8" spans="1:8" s="70" customFormat="1">
      <c r="A8" s="193" t="s">
        <v>218</v>
      </c>
      <c r="B8" s="300" t="s">
        <v>219</v>
      </c>
      <c r="C8" s="300"/>
      <c r="D8" s="300"/>
      <c r="E8" s="300"/>
      <c r="F8" s="300"/>
      <c r="G8" s="300"/>
      <c r="H8" s="133"/>
    </row>
    <row r="9" spans="1:8" s="70" customFormat="1">
      <c r="A9" s="135"/>
      <c r="B9" s="301" t="s">
        <v>220</v>
      </c>
      <c r="C9" s="301"/>
      <c r="D9" s="301"/>
      <c r="E9" s="301"/>
      <c r="F9" s="301"/>
      <c r="G9" s="301"/>
      <c r="H9" s="133"/>
    </row>
    <row r="10" spans="1:8" s="70" customFormat="1">
      <c r="A10" s="133"/>
      <c r="B10" s="133"/>
      <c r="C10" s="133"/>
      <c r="D10" s="133"/>
      <c r="E10" s="133"/>
      <c r="F10" s="133"/>
      <c r="G10" s="133"/>
      <c r="H10" s="133"/>
    </row>
    <row r="11" spans="1:8" s="70" customFormat="1">
      <c r="A11" s="140" t="s">
        <v>221</v>
      </c>
      <c r="B11" s="140"/>
      <c r="C11" s="307"/>
      <c r="D11" s="307"/>
      <c r="E11" s="307"/>
      <c r="F11" s="307"/>
      <c r="G11" s="307"/>
      <c r="H11" s="133"/>
    </row>
    <row r="12" spans="1:8">
      <c r="A12" s="5"/>
      <c r="B12" s="5"/>
      <c r="C12" s="5"/>
      <c r="D12" s="5"/>
      <c r="E12" s="5"/>
      <c r="F12" s="308" t="s">
        <v>2487</v>
      </c>
      <c r="G12" s="308"/>
      <c r="H12" s="5"/>
    </row>
    <row r="13" spans="1:8">
      <c r="A13" s="309" t="s">
        <v>2488</v>
      </c>
      <c r="B13" s="309"/>
      <c r="C13" s="309"/>
      <c r="D13" s="194"/>
      <c r="E13" s="195"/>
      <c r="F13" s="196"/>
      <c r="G13" s="196" t="s">
        <v>2489</v>
      </c>
      <c r="H13" s="132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 s="70" customFormat="1">
      <c r="A15" s="310" t="s">
        <v>2490</v>
      </c>
      <c r="B15" s="310"/>
      <c r="C15" s="310"/>
      <c r="D15" s="310"/>
      <c r="E15" s="310"/>
      <c r="F15" s="310"/>
      <c r="G15" s="310"/>
      <c r="H15" s="133"/>
    </row>
    <row r="16" spans="1:8" s="72" customFormat="1">
      <c r="A16" s="289" t="s">
        <v>222</v>
      </c>
      <c r="B16" s="289" t="s">
        <v>223</v>
      </c>
      <c r="C16" s="289" t="s">
        <v>224</v>
      </c>
      <c r="D16" s="289" t="s">
        <v>225</v>
      </c>
      <c r="E16" s="289" t="s">
        <v>226</v>
      </c>
      <c r="F16" s="292" t="s">
        <v>2488</v>
      </c>
      <c r="G16" s="293"/>
      <c r="H16" s="141"/>
    </row>
    <row r="17" spans="1:8" s="72" customFormat="1" ht="12.75" customHeight="1">
      <c r="A17" s="290"/>
      <c r="B17" s="290"/>
      <c r="C17" s="290"/>
      <c r="D17" s="290"/>
      <c r="E17" s="290"/>
      <c r="F17" s="294" t="s">
        <v>2491</v>
      </c>
      <c r="G17" s="295"/>
      <c r="H17" s="141"/>
    </row>
    <row r="18" spans="1:8" s="72" customFormat="1">
      <c r="A18" s="291"/>
      <c r="B18" s="291"/>
      <c r="C18" s="291"/>
      <c r="D18" s="291"/>
      <c r="E18" s="291"/>
      <c r="F18" s="197" t="s">
        <v>2492</v>
      </c>
      <c r="G18" s="197" t="s">
        <v>2493</v>
      </c>
      <c r="H18" s="141"/>
    </row>
    <row r="19" spans="1:8" s="73" customFormat="1">
      <c r="A19" s="198">
        <v>1</v>
      </c>
      <c r="B19" s="199">
        <v>2</v>
      </c>
      <c r="C19" s="199">
        <v>3</v>
      </c>
      <c r="D19" s="199">
        <v>4</v>
      </c>
      <c r="E19" s="199">
        <v>5</v>
      </c>
      <c r="F19" s="200">
        <v>6</v>
      </c>
      <c r="G19" s="200">
        <v>7</v>
      </c>
      <c r="H19" s="131"/>
    </row>
    <row r="20" spans="1:8" ht="13.5" thickBot="1">
      <c r="A20" s="296"/>
      <c r="B20" s="297"/>
      <c r="C20" s="297"/>
      <c r="D20" s="297"/>
      <c r="E20" s="297"/>
      <c r="F20" s="297"/>
      <c r="G20" s="297"/>
    </row>
    <row r="21" spans="1:8" s="70" customFormat="1" ht="13.5" thickTop="1">
      <c r="A21" s="298" t="s">
        <v>2494</v>
      </c>
      <c r="B21" s="299"/>
      <c r="C21" s="299"/>
      <c r="D21" s="299"/>
      <c r="E21" s="299"/>
      <c r="F21" s="299"/>
      <c r="G21" s="299"/>
      <c r="H21" s="148"/>
    </row>
    <row r="22" spans="1:8" s="70" customFormat="1">
      <c r="A22" s="201"/>
      <c r="B22" s="202"/>
      <c r="C22" s="203" t="s">
        <v>2443</v>
      </c>
      <c r="D22" s="204"/>
      <c r="E22" s="205"/>
      <c r="F22" s="205"/>
      <c r="G22" s="206"/>
      <c r="H22" s="133"/>
    </row>
    <row r="23" spans="1:8" s="70" customFormat="1">
      <c r="A23" s="207" t="s">
        <v>231</v>
      </c>
      <c r="B23" s="208" t="s">
        <v>231</v>
      </c>
      <c r="C23" s="208" t="s">
        <v>236</v>
      </c>
      <c r="D23" s="209" t="s">
        <v>237</v>
      </c>
      <c r="E23" s="210">
        <v>8900.2947999999997</v>
      </c>
      <c r="F23" s="211"/>
      <c r="G23" s="212"/>
      <c r="H23" s="133"/>
    </row>
    <row r="24" spans="1:8" s="70" customFormat="1">
      <c r="A24" s="207" t="s">
        <v>245</v>
      </c>
      <c r="B24" s="208" t="s">
        <v>239</v>
      </c>
      <c r="C24" s="208" t="s">
        <v>240</v>
      </c>
      <c r="D24" s="209" t="s">
        <v>237</v>
      </c>
      <c r="E24" s="210">
        <v>349.99009999999998</v>
      </c>
      <c r="F24" s="211"/>
      <c r="G24" s="213"/>
      <c r="H24" s="133"/>
    </row>
    <row r="25" spans="1:8" s="70" customFormat="1">
      <c r="A25" s="214"/>
      <c r="B25" s="285" t="s">
        <v>2496</v>
      </c>
      <c r="C25" s="286"/>
      <c r="D25" s="215" t="s">
        <v>2497</v>
      </c>
      <c r="E25" s="216"/>
      <c r="F25" s="216"/>
      <c r="G25" s="217"/>
      <c r="H25" s="133"/>
    </row>
    <row r="26" spans="1:8" s="70" customFormat="1">
      <c r="A26" s="287"/>
      <c r="B26" s="288"/>
      <c r="C26" s="288"/>
      <c r="D26" s="288"/>
      <c r="E26" s="288"/>
      <c r="F26" s="288"/>
      <c r="G26" s="288"/>
      <c r="H26" s="133"/>
    </row>
    <row r="27" spans="1:8" s="70" customFormat="1">
      <c r="A27" s="201"/>
      <c r="B27" s="202"/>
      <c r="C27" s="203" t="s">
        <v>2444</v>
      </c>
      <c r="D27" s="204"/>
      <c r="E27" s="205"/>
      <c r="F27" s="205"/>
      <c r="G27" s="206"/>
      <c r="H27" s="133"/>
    </row>
    <row r="28" spans="1:8" s="70" customFormat="1">
      <c r="A28" s="207" t="s">
        <v>239</v>
      </c>
      <c r="B28" s="208" t="s">
        <v>320</v>
      </c>
      <c r="C28" s="208" t="s">
        <v>321</v>
      </c>
      <c r="D28" s="209" t="s">
        <v>244</v>
      </c>
      <c r="E28" s="210">
        <v>0.34799999999999998</v>
      </c>
      <c r="F28" s="211"/>
      <c r="G28" s="212"/>
      <c r="H28" s="133"/>
    </row>
    <row r="29" spans="1:8" s="70" customFormat="1">
      <c r="A29" s="207" t="s">
        <v>256</v>
      </c>
      <c r="B29" s="208" t="s">
        <v>331</v>
      </c>
      <c r="C29" s="208" t="s">
        <v>332</v>
      </c>
      <c r="D29" s="209" t="s">
        <v>244</v>
      </c>
      <c r="E29" s="210">
        <v>20.664200000000001</v>
      </c>
      <c r="F29" s="211"/>
      <c r="G29" s="212"/>
      <c r="H29" s="133"/>
    </row>
    <row r="30" spans="1:8" s="70" customFormat="1">
      <c r="A30" s="207" t="s">
        <v>260</v>
      </c>
      <c r="B30" s="208" t="s">
        <v>1299</v>
      </c>
      <c r="C30" s="208" t="s">
        <v>2330</v>
      </c>
      <c r="D30" s="209" t="s">
        <v>244</v>
      </c>
      <c r="E30" s="210">
        <v>1.5382</v>
      </c>
      <c r="F30" s="211"/>
      <c r="G30" s="212"/>
      <c r="H30" s="133"/>
    </row>
    <row r="31" spans="1:8" s="70" customFormat="1" ht="36">
      <c r="A31" s="207" t="s">
        <v>271</v>
      </c>
      <c r="B31" s="208" t="s">
        <v>1142</v>
      </c>
      <c r="C31" s="208" t="s">
        <v>1143</v>
      </c>
      <c r="D31" s="209" t="s">
        <v>244</v>
      </c>
      <c r="E31" s="210">
        <v>9.5722000000000005</v>
      </c>
      <c r="F31" s="211"/>
      <c r="G31" s="212"/>
      <c r="H31" s="133"/>
    </row>
    <row r="32" spans="1:8" s="70" customFormat="1">
      <c r="A32" s="207" t="s">
        <v>279</v>
      </c>
      <c r="B32" s="208" t="s">
        <v>277</v>
      </c>
      <c r="C32" s="208" t="s">
        <v>278</v>
      </c>
      <c r="D32" s="209" t="s">
        <v>244</v>
      </c>
      <c r="E32" s="210">
        <v>6.1961000000000004</v>
      </c>
      <c r="F32" s="211"/>
      <c r="G32" s="212"/>
      <c r="H32" s="133"/>
    </row>
    <row r="33" spans="1:8" s="70" customFormat="1" ht="24">
      <c r="A33" s="207" t="s">
        <v>290</v>
      </c>
      <c r="B33" s="208" t="s">
        <v>308</v>
      </c>
      <c r="C33" s="208" t="s">
        <v>309</v>
      </c>
      <c r="D33" s="209" t="s">
        <v>244</v>
      </c>
      <c r="E33" s="210">
        <v>0.99039999999999995</v>
      </c>
      <c r="F33" s="211"/>
      <c r="G33" s="212"/>
      <c r="H33" s="133"/>
    </row>
    <row r="34" spans="1:8" s="70" customFormat="1" ht="24">
      <c r="A34" s="207" t="s">
        <v>302</v>
      </c>
      <c r="B34" s="208" t="s">
        <v>254</v>
      </c>
      <c r="C34" s="208" t="s">
        <v>255</v>
      </c>
      <c r="D34" s="209" t="s">
        <v>244</v>
      </c>
      <c r="E34" s="210">
        <v>1.6862999999999999</v>
      </c>
      <c r="F34" s="211"/>
      <c r="G34" s="212"/>
      <c r="H34" s="133"/>
    </row>
    <row r="35" spans="1:8" s="70" customFormat="1" ht="24">
      <c r="A35" s="207" t="s">
        <v>315</v>
      </c>
      <c r="B35" s="208" t="s">
        <v>548</v>
      </c>
      <c r="C35" s="208" t="s">
        <v>549</v>
      </c>
      <c r="D35" s="209" t="s">
        <v>244</v>
      </c>
      <c r="E35" s="210">
        <v>4.1074000000000002</v>
      </c>
      <c r="F35" s="211"/>
      <c r="G35" s="212"/>
      <c r="H35" s="133"/>
    </row>
    <row r="36" spans="1:8" s="70" customFormat="1">
      <c r="A36" s="207" t="s">
        <v>325</v>
      </c>
      <c r="B36" s="208" t="s">
        <v>334</v>
      </c>
      <c r="C36" s="208" t="s">
        <v>335</v>
      </c>
      <c r="D36" s="209" t="s">
        <v>244</v>
      </c>
      <c r="E36" s="210">
        <v>41.453800000000001</v>
      </c>
      <c r="F36" s="211"/>
      <c r="G36" s="212"/>
      <c r="H36" s="133"/>
    </row>
    <row r="37" spans="1:8" s="70" customFormat="1">
      <c r="A37" s="207" t="s">
        <v>368</v>
      </c>
      <c r="B37" s="208" t="s">
        <v>1098</v>
      </c>
      <c r="C37" s="208" t="s">
        <v>1099</v>
      </c>
      <c r="D37" s="209" t="s">
        <v>244</v>
      </c>
      <c r="E37" s="210">
        <v>37.535899999999998</v>
      </c>
      <c r="F37" s="211"/>
      <c r="G37" s="212"/>
      <c r="H37" s="133"/>
    </row>
    <row r="38" spans="1:8" s="70" customFormat="1">
      <c r="A38" s="207" t="s">
        <v>404</v>
      </c>
      <c r="B38" s="208" t="s">
        <v>1255</v>
      </c>
      <c r="C38" s="208" t="s">
        <v>1256</v>
      </c>
      <c r="D38" s="209" t="s">
        <v>244</v>
      </c>
      <c r="E38" s="210">
        <v>22.599799999999998</v>
      </c>
      <c r="F38" s="211"/>
      <c r="G38" s="212"/>
      <c r="H38" s="133"/>
    </row>
    <row r="39" spans="1:8" s="70" customFormat="1" ht="24">
      <c r="A39" s="207" t="s">
        <v>408</v>
      </c>
      <c r="B39" s="208" t="s">
        <v>311</v>
      </c>
      <c r="C39" s="208" t="s">
        <v>286</v>
      </c>
      <c r="D39" s="209" t="s">
        <v>244</v>
      </c>
      <c r="E39" s="210">
        <v>8.1344999999999992</v>
      </c>
      <c r="F39" s="211"/>
      <c r="G39" s="212"/>
      <c r="H39" s="133"/>
    </row>
    <row r="40" spans="1:8" s="70" customFormat="1" ht="24">
      <c r="A40" s="207" t="s">
        <v>422</v>
      </c>
      <c r="B40" s="208" t="s">
        <v>285</v>
      </c>
      <c r="C40" s="208" t="s">
        <v>286</v>
      </c>
      <c r="D40" s="209" t="s">
        <v>244</v>
      </c>
      <c r="E40" s="210">
        <v>17.527000000000001</v>
      </c>
      <c r="F40" s="211"/>
      <c r="G40" s="212"/>
      <c r="H40" s="133"/>
    </row>
    <row r="41" spans="1:8" s="70" customFormat="1" ht="36">
      <c r="A41" s="207" t="s">
        <v>430</v>
      </c>
      <c r="B41" s="208" t="s">
        <v>450</v>
      </c>
      <c r="C41" s="208" t="s">
        <v>451</v>
      </c>
      <c r="D41" s="209" t="s">
        <v>244</v>
      </c>
      <c r="E41" s="210">
        <v>20.192900000000002</v>
      </c>
      <c r="F41" s="211"/>
      <c r="G41" s="212"/>
      <c r="H41" s="133"/>
    </row>
    <row r="42" spans="1:8" s="70" customFormat="1" ht="24">
      <c r="A42" s="207" t="s">
        <v>445</v>
      </c>
      <c r="B42" s="208" t="s">
        <v>1122</v>
      </c>
      <c r="C42" s="208" t="s">
        <v>1123</v>
      </c>
      <c r="D42" s="209" t="s">
        <v>244</v>
      </c>
      <c r="E42" s="210">
        <v>6.6689999999999999E-2</v>
      </c>
      <c r="F42" s="211"/>
      <c r="G42" s="212"/>
      <c r="H42" s="133"/>
    </row>
    <row r="43" spans="1:8" s="70" customFormat="1" ht="24">
      <c r="A43" s="207" t="s">
        <v>461</v>
      </c>
      <c r="B43" s="208" t="s">
        <v>337</v>
      </c>
      <c r="C43" s="208" t="s">
        <v>338</v>
      </c>
      <c r="D43" s="209" t="s">
        <v>244</v>
      </c>
      <c r="E43" s="210">
        <v>87.134699999999995</v>
      </c>
      <c r="F43" s="211"/>
      <c r="G43" s="212"/>
      <c r="H43" s="133"/>
    </row>
    <row r="44" spans="1:8" s="70" customFormat="1">
      <c r="A44" s="207" t="s">
        <v>463</v>
      </c>
      <c r="B44" s="208" t="s">
        <v>416</v>
      </c>
      <c r="C44" s="208" t="s">
        <v>417</v>
      </c>
      <c r="D44" s="209" t="s">
        <v>244</v>
      </c>
      <c r="E44" s="210">
        <v>12.875400000000001</v>
      </c>
      <c r="F44" s="211"/>
      <c r="G44" s="212"/>
      <c r="H44" s="133"/>
    </row>
    <row r="45" spans="1:8" s="70" customFormat="1">
      <c r="A45" s="207" t="s">
        <v>465</v>
      </c>
      <c r="B45" s="208" t="s">
        <v>1899</v>
      </c>
      <c r="C45" s="208" t="s">
        <v>1900</v>
      </c>
      <c r="D45" s="209" t="s">
        <v>244</v>
      </c>
      <c r="E45" s="210">
        <v>21.8047</v>
      </c>
      <c r="F45" s="211"/>
      <c r="G45" s="212"/>
      <c r="H45" s="133"/>
    </row>
    <row r="46" spans="1:8" s="70" customFormat="1">
      <c r="A46" s="207" t="s">
        <v>466</v>
      </c>
      <c r="B46" s="208" t="s">
        <v>1902</v>
      </c>
      <c r="C46" s="208" t="s">
        <v>1903</v>
      </c>
      <c r="D46" s="209" t="s">
        <v>244</v>
      </c>
      <c r="E46" s="210">
        <v>0.71726000000000001</v>
      </c>
      <c r="F46" s="211"/>
      <c r="G46" s="212"/>
      <c r="H46" s="133"/>
    </row>
    <row r="47" spans="1:8" s="70" customFormat="1">
      <c r="A47" s="207" t="s">
        <v>469</v>
      </c>
      <c r="B47" s="208" t="s">
        <v>296</v>
      </c>
      <c r="C47" s="208" t="s">
        <v>297</v>
      </c>
      <c r="D47" s="209" t="s">
        <v>244</v>
      </c>
      <c r="E47" s="210">
        <v>0.85212699999999997</v>
      </c>
      <c r="F47" s="211"/>
      <c r="G47" s="212"/>
      <c r="H47" s="133"/>
    </row>
    <row r="48" spans="1:8" s="70" customFormat="1">
      <c r="A48" s="207" t="s">
        <v>486</v>
      </c>
      <c r="B48" s="208" t="s">
        <v>1905</v>
      </c>
      <c r="C48" s="208" t="s">
        <v>1906</v>
      </c>
      <c r="D48" s="209" t="s">
        <v>244</v>
      </c>
      <c r="E48" s="210">
        <v>0.82484900000000005</v>
      </c>
      <c r="F48" s="211"/>
      <c r="G48" s="212"/>
      <c r="H48" s="133"/>
    </row>
    <row r="49" spans="1:8" s="70" customFormat="1">
      <c r="A49" s="207" t="s">
        <v>496</v>
      </c>
      <c r="B49" s="208" t="s">
        <v>2027</v>
      </c>
      <c r="C49" s="208" t="s">
        <v>2028</v>
      </c>
      <c r="D49" s="209" t="s">
        <v>244</v>
      </c>
      <c r="E49" s="210">
        <v>15.3917</v>
      </c>
      <c r="F49" s="211"/>
      <c r="G49" s="212"/>
      <c r="H49" s="133"/>
    </row>
    <row r="50" spans="1:8" s="70" customFormat="1">
      <c r="A50" s="207" t="s">
        <v>505</v>
      </c>
      <c r="B50" s="208" t="s">
        <v>1908</v>
      </c>
      <c r="C50" s="208" t="s">
        <v>1909</v>
      </c>
      <c r="D50" s="209" t="s">
        <v>244</v>
      </c>
      <c r="E50" s="210">
        <v>39.807899999999997</v>
      </c>
      <c r="F50" s="211"/>
      <c r="G50" s="212"/>
      <c r="H50" s="133"/>
    </row>
    <row r="51" spans="1:8" s="70" customFormat="1" ht="24">
      <c r="A51" s="207" t="s">
        <v>513</v>
      </c>
      <c r="B51" s="208" t="s">
        <v>820</v>
      </c>
      <c r="C51" s="208" t="s">
        <v>821</v>
      </c>
      <c r="D51" s="209" t="s">
        <v>244</v>
      </c>
      <c r="E51" s="210">
        <v>14.000400000000001</v>
      </c>
      <c r="F51" s="211"/>
      <c r="G51" s="212"/>
      <c r="H51" s="133"/>
    </row>
    <row r="52" spans="1:8" s="70" customFormat="1">
      <c r="A52" s="207" t="s">
        <v>515</v>
      </c>
      <c r="B52" s="208" t="s">
        <v>1965</v>
      </c>
      <c r="C52" s="208" t="s">
        <v>1966</v>
      </c>
      <c r="D52" s="209" t="s">
        <v>244</v>
      </c>
      <c r="E52" s="210">
        <v>4.1026999999999996</v>
      </c>
      <c r="F52" s="211"/>
      <c r="G52" s="212"/>
      <c r="H52" s="133"/>
    </row>
    <row r="53" spans="1:8" s="70" customFormat="1">
      <c r="A53" s="207" t="s">
        <v>518</v>
      </c>
      <c r="B53" s="208" t="s">
        <v>376</v>
      </c>
      <c r="C53" s="208" t="s">
        <v>377</v>
      </c>
      <c r="D53" s="209" t="s">
        <v>244</v>
      </c>
      <c r="E53" s="210">
        <v>11.1296</v>
      </c>
      <c r="F53" s="211"/>
      <c r="G53" s="212"/>
      <c r="H53" s="133"/>
    </row>
    <row r="54" spans="1:8" s="70" customFormat="1">
      <c r="A54" s="207" t="s">
        <v>541</v>
      </c>
      <c r="B54" s="208" t="s">
        <v>1213</v>
      </c>
      <c r="C54" s="208" t="s">
        <v>1214</v>
      </c>
      <c r="D54" s="209" t="s">
        <v>244</v>
      </c>
      <c r="E54" s="210">
        <v>2.6920999999999999</v>
      </c>
      <c r="F54" s="211"/>
      <c r="G54" s="212"/>
      <c r="H54" s="133"/>
    </row>
    <row r="55" spans="1:8" s="70" customFormat="1">
      <c r="A55" s="207" t="s">
        <v>560</v>
      </c>
      <c r="B55" s="208" t="s">
        <v>340</v>
      </c>
      <c r="C55" s="208" t="s">
        <v>341</v>
      </c>
      <c r="D55" s="209" t="s">
        <v>244</v>
      </c>
      <c r="E55" s="210">
        <v>2.0569999999999999</v>
      </c>
      <c r="F55" s="211"/>
      <c r="G55" s="212"/>
      <c r="H55" s="133"/>
    </row>
    <row r="56" spans="1:8" s="70" customFormat="1" ht="24">
      <c r="A56" s="207" t="s">
        <v>562</v>
      </c>
      <c r="B56" s="208" t="s">
        <v>1968</v>
      </c>
      <c r="C56" s="208" t="s">
        <v>1969</v>
      </c>
      <c r="D56" s="209" t="s">
        <v>244</v>
      </c>
      <c r="E56" s="210">
        <v>1.0221</v>
      </c>
      <c r="F56" s="211"/>
      <c r="G56" s="212"/>
      <c r="H56" s="133"/>
    </row>
    <row r="57" spans="1:8" s="70" customFormat="1">
      <c r="A57" s="207" t="s">
        <v>563</v>
      </c>
      <c r="B57" s="208" t="s">
        <v>1827</v>
      </c>
      <c r="C57" s="208" t="s">
        <v>1828</v>
      </c>
      <c r="D57" s="209" t="s">
        <v>244</v>
      </c>
      <c r="E57" s="210">
        <v>20.0778</v>
      </c>
      <c r="F57" s="211"/>
      <c r="G57" s="212"/>
      <c r="H57" s="133"/>
    </row>
    <row r="58" spans="1:8" s="70" customFormat="1">
      <c r="A58" s="207" t="s">
        <v>564</v>
      </c>
      <c r="B58" s="208" t="s">
        <v>1971</v>
      </c>
      <c r="C58" s="208" t="s">
        <v>1972</v>
      </c>
      <c r="D58" s="209" t="s">
        <v>244</v>
      </c>
      <c r="E58" s="210">
        <v>24.113299999999999</v>
      </c>
      <c r="F58" s="211"/>
      <c r="G58" s="212"/>
      <c r="H58" s="133"/>
    </row>
    <row r="59" spans="1:8" s="70" customFormat="1">
      <c r="A59" s="207" t="s">
        <v>567</v>
      </c>
      <c r="B59" s="208" t="s">
        <v>288</v>
      </c>
      <c r="C59" s="208" t="s">
        <v>289</v>
      </c>
      <c r="D59" s="209" t="s">
        <v>244</v>
      </c>
      <c r="E59" s="210">
        <v>50.471600000000002</v>
      </c>
      <c r="F59" s="211"/>
      <c r="G59" s="212"/>
      <c r="H59" s="133"/>
    </row>
    <row r="60" spans="1:8" s="70" customFormat="1" ht="24">
      <c r="A60" s="207" t="s">
        <v>598</v>
      </c>
      <c r="B60" s="208" t="s">
        <v>578</v>
      </c>
      <c r="C60" s="208" t="s">
        <v>579</v>
      </c>
      <c r="D60" s="209" t="s">
        <v>244</v>
      </c>
      <c r="E60" s="210">
        <v>110.41679999999999</v>
      </c>
      <c r="F60" s="211"/>
      <c r="G60" s="212"/>
      <c r="H60" s="133"/>
    </row>
    <row r="61" spans="1:8" s="70" customFormat="1">
      <c r="A61" s="207" t="s">
        <v>614</v>
      </c>
      <c r="B61" s="208" t="s">
        <v>1352</v>
      </c>
      <c r="C61" s="208" t="s">
        <v>1353</v>
      </c>
      <c r="D61" s="209" t="s">
        <v>244</v>
      </c>
      <c r="E61" s="210">
        <v>21.2821</v>
      </c>
      <c r="F61" s="211"/>
      <c r="G61" s="212"/>
      <c r="H61" s="133"/>
    </row>
    <row r="62" spans="1:8" s="70" customFormat="1" ht="36">
      <c r="A62" s="207" t="s">
        <v>615</v>
      </c>
      <c r="B62" s="208" t="s">
        <v>242</v>
      </c>
      <c r="C62" s="208" t="s">
        <v>243</v>
      </c>
      <c r="D62" s="209" t="s">
        <v>244</v>
      </c>
      <c r="E62" s="210">
        <v>11.169499999999999</v>
      </c>
      <c r="F62" s="211"/>
      <c r="G62" s="212"/>
      <c r="H62" s="133"/>
    </row>
    <row r="63" spans="1:8" s="70" customFormat="1">
      <c r="A63" s="207" t="s">
        <v>617</v>
      </c>
      <c r="B63" s="208" t="s">
        <v>379</v>
      </c>
      <c r="C63" s="208" t="s">
        <v>380</v>
      </c>
      <c r="D63" s="209" t="s">
        <v>244</v>
      </c>
      <c r="E63" s="210">
        <v>8.3622999999999994</v>
      </c>
      <c r="F63" s="211"/>
      <c r="G63" s="212"/>
      <c r="H63" s="133"/>
    </row>
    <row r="64" spans="1:8" s="70" customFormat="1">
      <c r="A64" s="207" t="s">
        <v>619</v>
      </c>
      <c r="B64" s="208" t="s">
        <v>512</v>
      </c>
      <c r="C64" s="208" t="s">
        <v>344</v>
      </c>
      <c r="D64" s="209" t="s">
        <v>244</v>
      </c>
      <c r="E64" s="210">
        <v>7.0155000000000003</v>
      </c>
      <c r="F64" s="211"/>
      <c r="G64" s="212"/>
      <c r="H64" s="133"/>
    </row>
    <row r="65" spans="1:8" s="70" customFormat="1">
      <c r="A65" s="207" t="s">
        <v>621</v>
      </c>
      <c r="B65" s="208" t="s">
        <v>607</v>
      </c>
      <c r="C65" s="208" t="s">
        <v>383</v>
      </c>
      <c r="D65" s="209" t="s">
        <v>244</v>
      </c>
      <c r="E65" s="210">
        <v>0.52496299999999996</v>
      </c>
      <c r="F65" s="211"/>
      <c r="G65" s="212"/>
      <c r="H65" s="133"/>
    </row>
    <row r="66" spans="1:8" s="70" customFormat="1">
      <c r="A66" s="207" t="s">
        <v>642</v>
      </c>
      <c r="B66" s="208" t="s">
        <v>343</v>
      </c>
      <c r="C66" s="208" t="s">
        <v>344</v>
      </c>
      <c r="D66" s="209" t="s">
        <v>244</v>
      </c>
      <c r="E66" s="210">
        <v>13.958</v>
      </c>
      <c r="F66" s="211"/>
      <c r="G66" s="212"/>
      <c r="H66" s="133"/>
    </row>
    <row r="67" spans="1:8" s="70" customFormat="1">
      <c r="A67" s="207" t="s">
        <v>655</v>
      </c>
      <c r="B67" s="208" t="s">
        <v>1911</v>
      </c>
      <c r="C67" s="208" t="s">
        <v>1912</v>
      </c>
      <c r="D67" s="209" t="s">
        <v>244</v>
      </c>
      <c r="E67" s="210">
        <v>3.9807999999999999</v>
      </c>
      <c r="F67" s="211"/>
      <c r="G67" s="212"/>
      <c r="H67" s="133"/>
    </row>
    <row r="68" spans="1:8" s="70" customFormat="1">
      <c r="A68" s="207" t="s">
        <v>656</v>
      </c>
      <c r="B68" s="208" t="s">
        <v>382</v>
      </c>
      <c r="C68" s="208" t="s">
        <v>383</v>
      </c>
      <c r="D68" s="209" t="s">
        <v>244</v>
      </c>
      <c r="E68" s="210">
        <v>0.17050299999999999</v>
      </c>
      <c r="F68" s="211"/>
      <c r="G68" s="212"/>
      <c r="H68" s="133"/>
    </row>
    <row r="69" spans="1:8" s="70" customFormat="1" ht="24">
      <c r="A69" s="207" t="s">
        <v>657</v>
      </c>
      <c r="B69" s="208" t="s">
        <v>2271</v>
      </c>
      <c r="C69" s="208" t="s">
        <v>2272</v>
      </c>
      <c r="D69" s="209" t="s">
        <v>244</v>
      </c>
      <c r="E69" s="210">
        <v>0.94960800000000001</v>
      </c>
      <c r="F69" s="211"/>
      <c r="G69" s="212"/>
      <c r="H69" s="133"/>
    </row>
    <row r="70" spans="1:8" s="70" customFormat="1">
      <c r="A70" s="207" t="s">
        <v>659</v>
      </c>
      <c r="B70" s="208" t="s">
        <v>385</v>
      </c>
      <c r="C70" s="208" t="s">
        <v>386</v>
      </c>
      <c r="D70" s="209" t="s">
        <v>244</v>
      </c>
      <c r="E70" s="210">
        <v>6.4278000000000004</v>
      </c>
      <c r="F70" s="211"/>
      <c r="G70" s="212"/>
      <c r="H70" s="133"/>
    </row>
    <row r="71" spans="1:8" s="70" customFormat="1">
      <c r="A71" s="207" t="s">
        <v>660</v>
      </c>
      <c r="B71" s="208" t="s">
        <v>2358</v>
      </c>
      <c r="C71" s="208" t="s">
        <v>2359</v>
      </c>
      <c r="D71" s="209" t="s">
        <v>244</v>
      </c>
      <c r="E71" s="210">
        <v>17.357800000000001</v>
      </c>
      <c r="F71" s="211"/>
      <c r="G71" s="212"/>
      <c r="H71" s="133"/>
    </row>
    <row r="72" spans="1:8" s="70" customFormat="1">
      <c r="A72" s="207" t="s">
        <v>661</v>
      </c>
      <c r="B72" s="208" t="s">
        <v>388</v>
      </c>
      <c r="C72" s="208" t="s">
        <v>389</v>
      </c>
      <c r="D72" s="209" t="s">
        <v>244</v>
      </c>
      <c r="E72" s="210">
        <v>13.1302</v>
      </c>
      <c r="F72" s="211"/>
      <c r="G72" s="212"/>
      <c r="H72" s="133"/>
    </row>
    <row r="73" spans="1:8" s="70" customFormat="1">
      <c r="A73" s="207" t="s">
        <v>663</v>
      </c>
      <c r="B73" s="208" t="s">
        <v>2180</v>
      </c>
      <c r="C73" s="208" t="s">
        <v>1385</v>
      </c>
      <c r="D73" s="209" t="s">
        <v>244</v>
      </c>
      <c r="E73" s="210">
        <v>0.46800000000000003</v>
      </c>
      <c r="F73" s="211"/>
      <c r="G73" s="212"/>
      <c r="H73" s="133"/>
    </row>
    <row r="74" spans="1:8" s="70" customFormat="1">
      <c r="A74" s="207" t="s">
        <v>684</v>
      </c>
      <c r="B74" s="208" t="s">
        <v>1384</v>
      </c>
      <c r="C74" s="208" t="s">
        <v>1385</v>
      </c>
      <c r="D74" s="209" t="s">
        <v>244</v>
      </c>
      <c r="E74" s="210">
        <v>47.694699999999997</v>
      </c>
      <c r="F74" s="211"/>
      <c r="G74" s="212"/>
      <c r="H74" s="133"/>
    </row>
    <row r="75" spans="1:8" s="70" customFormat="1">
      <c r="A75" s="207" t="s">
        <v>697</v>
      </c>
      <c r="B75" s="208" t="s">
        <v>1712</v>
      </c>
      <c r="C75" s="208" t="s">
        <v>1256</v>
      </c>
      <c r="D75" s="209" t="s">
        <v>244</v>
      </c>
      <c r="E75" s="210">
        <v>8.3283000000000005</v>
      </c>
      <c r="F75" s="211"/>
      <c r="G75" s="212"/>
      <c r="H75" s="133"/>
    </row>
    <row r="76" spans="1:8" s="70" customFormat="1" ht="24">
      <c r="A76" s="207" t="s">
        <v>698</v>
      </c>
      <c r="B76" s="208" t="s">
        <v>2054</v>
      </c>
      <c r="C76" s="208" t="s">
        <v>2055</v>
      </c>
      <c r="D76" s="209" t="s">
        <v>244</v>
      </c>
      <c r="E76" s="210">
        <v>8.2212999999999994</v>
      </c>
      <c r="F76" s="211"/>
      <c r="G76" s="212"/>
      <c r="H76" s="133"/>
    </row>
    <row r="77" spans="1:8" s="70" customFormat="1">
      <c r="A77" s="207" t="s">
        <v>700</v>
      </c>
      <c r="B77" s="208" t="s">
        <v>1714</v>
      </c>
      <c r="C77" s="208" t="s">
        <v>377</v>
      </c>
      <c r="D77" s="209" t="s">
        <v>244</v>
      </c>
      <c r="E77" s="210">
        <v>0.28020600000000001</v>
      </c>
      <c r="F77" s="211"/>
      <c r="G77" s="212"/>
      <c r="H77" s="133"/>
    </row>
    <row r="78" spans="1:8" s="70" customFormat="1">
      <c r="A78" s="207" t="s">
        <v>721</v>
      </c>
      <c r="B78" s="208" t="s">
        <v>1439</v>
      </c>
      <c r="C78" s="208" t="s">
        <v>1440</v>
      </c>
      <c r="D78" s="209" t="s">
        <v>244</v>
      </c>
      <c r="E78" s="210">
        <v>77.193600000000004</v>
      </c>
      <c r="F78" s="211"/>
      <c r="G78" s="212"/>
      <c r="H78" s="133"/>
    </row>
    <row r="79" spans="1:8" s="70" customFormat="1">
      <c r="A79" s="214"/>
      <c r="B79" s="285" t="s">
        <v>2498</v>
      </c>
      <c r="C79" s="286"/>
      <c r="D79" s="215" t="s">
        <v>2497</v>
      </c>
      <c r="E79" s="216"/>
      <c r="F79" s="216"/>
      <c r="G79" s="217"/>
      <c r="H79" s="133"/>
    </row>
    <row r="80" spans="1:8" s="70" customFormat="1">
      <c r="A80" s="214"/>
      <c r="B80" s="285" t="s">
        <v>2499</v>
      </c>
      <c r="C80" s="286"/>
      <c r="D80" s="215" t="s">
        <v>2497</v>
      </c>
      <c r="E80" s="216"/>
      <c r="F80" s="216"/>
      <c r="G80" s="218" t="s">
        <v>2495</v>
      </c>
      <c r="H80" s="133"/>
    </row>
    <row r="81" spans="1:8" s="70" customFormat="1">
      <c r="A81" s="287"/>
      <c r="B81" s="288"/>
      <c r="C81" s="288"/>
      <c r="D81" s="288"/>
      <c r="E81" s="288"/>
      <c r="F81" s="288"/>
      <c r="G81" s="288"/>
      <c r="H81" s="133"/>
    </row>
    <row r="82" spans="1:8" s="70" customFormat="1">
      <c r="A82" s="201"/>
      <c r="B82" s="202"/>
      <c r="C82" s="203" t="s">
        <v>2445</v>
      </c>
      <c r="D82" s="204"/>
      <c r="E82" s="205"/>
      <c r="F82" s="205"/>
      <c r="G82" s="206"/>
      <c r="H82" s="133"/>
    </row>
    <row r="83" spans="1:8" s="70" customFormat="1">
      <c r="A83" s="207" t="s">
        <v>734</v>
      </c>
      <c r="B83" s="208" t="s">
        <v>1554</v>
      </c>
      <c r="C83" s="208" t="s">
        <v>1555</v>
      </c>
      <c r="D83" s="209" t="s">
        <v>270</v>
      </c>
      <c r="E83" s="210">
        <v>18.810400000000001</v>
      </c>
      <c r="F83" s="211"/>
      <c r="G83" s="212"/>
      <c r="H83" s="133"/>
    </row>
    <row r="84" spans="1:8" s="70" customFormat="1">
      <c r="A84" s="207" t="s">
        <v>735</v>
      </c>
      <c r="B84" s="208" t="s">
        <v>346</v>
      </c>
      <c r="C84" s="208" t="s">
        <v>347</v>
      </c>
      <c r="D84" s="209" t="s">
        <v>270</v>
      </c>
      <c r="E84" s="210">
        <v>82.431899999999999</v>
      </c>
      <c r="F84" s="211"/>
      <c r="G84" s="212"/>
      <c r="H84" s="133"/>
    </row>
    <row r="85" spans="1:8" s="70" customFormat="1">
      <c r="A85" s="207" t="s">
        <v>736</v>
      </c>
      <c r="B85" s="208" t="s">
        <v>529</v>
      </c>
      <c r="C85" s="208" t="s">
        <v>530</v>
      </c>
      <c r="D85" s="209" t="s">
        <v>270</v>
      </c>
      <c r="E85" s="210">
        <v>29.9879</v>
      </c>
      <c r="F85" s="211"/>
      <c r="G85" s="212"/>
      <c r="H85" s="133"/>
    </row>
    <row r="86" spans="1:8" s="70" customFormat="1">
      <c r="A86" s="207" t="s">
        <v>737</v>
      </c>
      <c r="B86" s="208" t="s">
        <v>299</v>
      </c>
      <c r="C86" s="208" t="s">
        <v>300</v>
      </c>
      <c r="D86" s="209" t="s">
        <v>270</v>
      </c>
      <c r="E86" s="210">
        <v>104.9486</v>
      </c>
      <c r="F86" s="211"/>
      <c r="G86" s="212"/>
      <c r="H86" s="133"/>
    </row>
    <row r="87" spans="1:8" s="70" customFormat="1" ht="24">
      <c r="A87" s="207" t="s">
        <v>739</v>
      </c>
      <c r="B87" s="208" t="s">
        <v>477</v>
      </c>
      <c r="C87" s="208" t="s">
        <v>478</v>
      </c>
      <c r="D87" s="209" t="s">
        <v>479</v>
      </c>
      <c r="E87" s="210">
        <v>46.812800000000003</v>
      </c>
      <c r="F87" s="211"/>
      <c r="G87" s="212"/>
      <c r="H87" s="133"/>
    </row>
    <row r="88" spans="1:8" s="70" customFormat="1">
      <c r="A88" s="207" t="s">
        <v>756</v>
      </c>
      <c r="B88" s="208" t="s">
        <v>1830</v>
      </c>
      <c r="C88" s="208" t="s">
        <v>1831</v>
      </c>
      <c r="D88" s="209" t="s">
        <v>270</v>
      </c>
      <c r="E88" s="210">
        <v>6.8963000000000001</v>
      </c>
      <c r="F88" s="211"/>
      <c r="G88" s="212"/>
      <c r="H88" s="133"/>
    </row>
    <row r="89" spans="1:8" s="70" customFormat="1">
      <c r="A89" s="207" t="s">
        <v>758</v>
      </c>
      <c r="B89" s="208" t="s">
        <v>1845</v>
      </c>
      <c r="C89" s="208" t="s">
        <v>1846</v>
      </c>
      <c r="D89" s="209" t="s">
        <v>270</v>
      </c>
      <c r="E89" s="210">
        <v>0.30830999999999997</v>
      </c>
      <c r="F89" s="211"/>
      <c r="G89" s="212"/>
      <c r="H89" s="133"/>
    </row>
    <row r="90" spans="1:8" s="70" customFormat="1">
      <c r="A90" s="207" t="s">
        <v>760</v>
      </c>
      <c r="B90" s="208" t="s">
        <v>1147</v>
      </c>
      <c r="C90" s="208" t="s">
        <v>1148</v>
      </c>
      <c r="D90" s="209" t="s">
        <v>270</v>
      </c>
      <c r="E90" s="210">
        <v>16.548500000000001</v>
      </c>
      <c r="F90" s="211"/>
      <c r="G90" s="212"/>
      <c r="H90" s="133"/>
    </row>
    <row r="91" spans="1:8" s="70" customFormat="1">
      <c r="A91" s="207" t="s">
        <v>762</v>
      </c>
      <c r="B91" s="208" t="s">
        <v>2058</v>
      </c>
      <c r="C91" s="208" t="s">
        <v>2059</v>
      </c>
      <c r="D91" s="209" t="s">
        <v>270</v>
      </c>
      <c r="E91" s="210">
        <v>1.6145</v>
      </c>
      <c r="F91" s="211"/>
      <c r="G91" s="212"/>
      <c r="H91" s="133"/>
    </row>
    <row r="92" spans="1:8" s="70" customFormat="1">
      <c r="A92" s="207" t="s">
        <v>764</v>
      </c>
      <c r="B92" s="208" t="s">
        <v>1014</v>
      </c>
      <c r="C92" s="208" t="s">
        <v>1015</v>
      </c>
      <c r="D92" s="209" t="s">
        <v>270</v>
      </c>
      <c r="E92" s="210">
        <v>1.8936999999999999</v>
      </c>
      <c r="F92" s="211"/>
      <c r="G92" s="212"/>
      <c r="H92" s="133"/>
    </row>
    <row r="93" spans="1:8" s="70" customFormat="1">
      <c r="A93" s="207" t="s">
        <v>766</v>
      </c>
      <c r="B93" s="208" t="s">
        <v>1790</v>
      </c>
      <c r="C93" s="208" t="s">
        <v>1791</v>
      </c>
      <c r="D93" s="209" t="s">
        <v>274</v>
      </c>
      <c r="E93" s="210">
        <v>1.0911999999999999</v>
      </c>
      <c r="F93" s="211"/>
      <c r="G93" s="212"/>
      <c r="H93" s="133"/>
    </row>
    <row r="94" spans="1:8" s="70" customFormat="1">
      <c r="A94" s="207" t="s">
        <v>768</v>
      </c>
      <c r="B94" s="208" t="s">
        <v>1508</v>
      </c>
      <c r="C94" s="208" t="s">
        <v>1509</v>
      </c>
      <c r="D94" s="209" t="s">
        <v>270</v>
      </c>
      <c r="E94" s="210">
        <v>3.2033999999999998</v>
      </c>
      <c r="F94" s="211"/>
      <c r="G94" s="212"/>
      <c r="H94" s="133"/>
    </row>
    <row r="95" spans="1:8" s="70" customFormat="1" ht="24">
      <c r="A95" s="207" t="s">
        <v>770</v>
      </c>
      <c r="B95" s="208" t="s">
        <v>2061</v>
      </c>
      <c r="C95" s="208" t="s">
        <v>2062</v>
      </c>
      <c r="D95" s="209" t="s">
        <v>361</v>
      </c>
      <c r="E95" s="210">
        <v>40.78</v>
      </c>
      <c r="F95" s="211"/>
      <c r="G95" s="212"/>
      <c r="H95" s="133"/>
    </row>
    <row r="96" spans="1:8" s="70" customFormat="1">
      <c r="A96" s="207" t="s">
        <v>772</v>
      </c>
      <c r="B96" s="208" t="s">
        <v>2166</v>
      </c>
      <c r="C96" s="208" t="s">
        <v>2167</v>
      </c>
      <c r="D96" s="209" t="s">
        <v>361</v>
      </c>
      <c r="E96" s="210">
        <v>27.76</v>
      </c>
      <c r="F96" s="211"/>
      <c r="G96" s="212"/>
      <c r="H96" s="133"/>
    </row>
    <row r="97" spans="1:8" s="70" customFormat="1">
      <c r="A97" s="207" t="s">
        <v>775</v>
      </c>
      <c r="B97" s="208" t="s">
        <v>2185</v>
      </c>
      <c r="C97" s="208" t="s">
        <v>2186</v>
      </c>
      <c r="D97" s="209" t="s">
        <v>361</v>
      </c>
      <c r="E97" s="210">
        <v>5.3040000000000003</v>
      </c>
      <c r="F97" s="211"/>
      <c r="G97" s="212"/>
      <c r="H97" s="133"/>
    </row>
    <row r="98" spans="1:8" s="70" customFormat="1">
      <c r="A98" s="207" t="s">
        <v>796</v>
      </c>
      <c r="B98" s="208" t="s">
        <v>439</v>
      </c>
      <c r="C98" s="208" t="s">
        <v>440</v>
      </c>
      <c r="D98" s="209" t="s">
        <v>270</v>
      </c>
      <c r="E98" s="210">
        <v>1.121</v>
      </c>
      <c r="F98" s="211"/>
      <c r="G98" s="212"/>
      <c r="H98" s="133"/>
    </row>
    <row r="99" spans="1:8" s="70" customFormat="1">
      <c r="A99" s="207" t="s">
        <v>809</v>
      </c>
      <c r="B99" s="208" t="s">
        <v>2338</v>
      </c>
      <c r="C99" s="208" t="s">
        <v>2339</v>
      </c>
      <c r="D99" s="209" t="s">
        <v>361</v>
      </c>
      <c r="E99" s="210">
        <v>35.985599999999998</v>
      </c>
      <c r="F99" s="211"/>
      <c r="G99" s="212"/>
      <c r="H99" s="133"/>
    </row>
    <row r="100" spans="1:8" s="70" customFormat="1">
      <c r="A100" s="207" t="s">
        <v>810</v>
      </c>
      <c r="B100" s="208" t="s">
        <v>1356</v>
      </c>
      <c r="C100" s="208" t="s">
        <v>1357</v>
      </c>
      <c r="D100" s="209" t="s">
        <v>400</v>
      </c>
      <c r="E100" s="210">
        <v>1296.96</v>
      </c>
      <c r="F100" s="211"/>
      <c r="G100" s="212"/>
      <c r="H100" s="133"/>
    </row>
    <row r="101" spans="1:8" s="70" customFormat="1">
      <c r="A101" s="207" t="s">
        <v>813</v>
      </c>
      <c r="B101" s="208" t="s">
        <v>1442</v>
      </c>
      <c r="C101" s="208" t="s">
        <v>1443</v>
      </c>
      <c r="D101" s="209" t="s">
        <v>400</v>
      </c>
      <c r="E101" s="210">
        <v>93.24</v>
      </c>
      <c r="F101" s="211"/>
      <c r="G101" s="212"/>
      <c r="H101" s="133"/>
    </row>
    <row r="102" spans="1:8" s="70" customFormat="1" ht="24">
      <c r="A102" s="207" t="s">
        <v>839</v>
      </c>
      <c r="B102" s="208" t="s">
        <v>1387</v>
      </c>
      <c r="C102" s="208" t="s">
        <v>1388</v>
      </c>
      <c r="D102" s="209" t="s">
        <v>1296</v>
      </c>
      <c r="E102" s="210">
        <v>63.523800000000001</v>
      </c>
      <c r="F102" s="211"/>
      <c r="G102" s="212"/>
      <c r="H102" s="133"/>
    </row>
    <row r="103" spans="1:8" s="70" customFormat="1">
      <c r="A103" s="207" t="s">
        <v>840</v>
      </c>
      <c r="B103" s="208" t="s">
        <v>1766</v>
      </c>
      <c r="C103" s="208" t="s">
        <v>1767</v>
      </c>
      <c r="D103" s="209" t="s">
        <v>396</v>
      </c>
      <c r="E103" s="210">
        <v>1.5762</v>
      </c>
      <c r="F103" s="211"/>
      <c r="G103" s="212"/>
      <c r="H103" s="133"/>
    </row>
    <row r="104" spans="1:8" s="70" customFormat="1" ht="24">
      <c r="A104" s="207" t="s">
        <v>842</v>
      </c>
      <c r="B104" s="208" t="s">
        <v>1179</v>
      </c>
      <c r="C104" s="208" t="s">
        <v>1180</v>
      </c>
      <c r="D104" s="209" t="s">
        <v>274</v>
      </c>
      <c r="E104" s="210">
        <v>5.0700000000000002E-2</v>
      </c>
      <c r="F104" s="211"/>
      <c r="G104" s="212"/>
      <c r="H104" s="133"/>
    </row>
    <row r="105" spans="1:8" s="70" customFormat="1">
      <c r="A105" s="207" t="s">
        <v>844</v>
      </c>
      <c r="B105" s="208" t="s">
        <v>1260</v>
      </c>
      <c r="C105" s="208" t="s">
        <v>1261</v>
      </c>
      <c r="D105" s="209" t="s">
        <v>274</v>
      </c>
      <c r="E105" s="210">
        <v>6.0530000000000002E-3</v>
      </c>
      <c r="F105" s="211"/>
      <c r="G105" s="212"/>
      <c r="H105" s="133"/>
    </row>
    <row r="106" spans="1:8" s="70" customFormat="1">
      <c r="A106" s="207" t="s">
        <v>846</v>
      </c>
      <c r="B106" s="208" t="s">
        <v>323</v>
      </c>
      <c r="C106" s="208" t="s">
        <v>324</v>
      </c>
      <c r="D106" s="209" t="s">
        <v>274</v>
      </c>
      <c r="E106" s="210">
        <v>1.236</v>
      </c>
      <c r="F106" s="211"/>
      <c r="G106" s="212"/>
      <c r="H106" s="133"/>
    </row>
    <row r="107" spans="1:8" s="70" customFormat="1">
      <c r="A107" s="207" t="s">
        <v>848</v>
      </c>
      <c r="B107" s="208" t="s">
        <v>2064</v>
      </c>
      <c r="C107" s="208" t="s">
        <v>2065</v>
      </c>
      <c r="D107" s="209" t="s">
        <v>274</v>
      </c>
      <c r="E107" s="210">
        <v>2.8549999999999999E-3</v>
      </c>
      <c r="F107" s="211"/>
      <c r="G107" s="212"/>
      <c r="H107" s="133"/>
    </row>
    <row r="108" spans="1:8" s="70" customFormat="1">
      <c r="A108" s="207" t="s">
        <v>866</v>
      </c>
      <c r="B108" s="208" t="s">
        <v>1263</v>
      </c>
      <c r="C108" s="208" t="s">
        <v>1264</v>
      </c>
      <c r="D108" s="209" t="s">
        <v>274</v>
      </c>
      <c r="E108" s="210">
        <v>0.105749</v>
      </c>
      <c r="F108" s="211"/>
      <c r="G108" s="212"/>
      <c r="H108" s="133"/>
    </row>
    <row r="109" spans="1:8" s="70" customFormat="1">
      <c r="A109" s="207" t="s">
        <v>879</v>
      </c>
      <c r="B109" s="208" t="s">
        <v>1833</v>
      </c>
      <c r="C109" s="208" t="s">
        <v>1834</v>
      </c>
      <c r="D109" s="209" t="s">
        <v>274</v>
      </c>
      <c r="E109" s="210">
        <v>4.4200000000000001E-4</v>
      </c>
      <c r="F109" s="211"/>
      <c r="G109" s="212"/>
      <c r="H109" s="133"/>
    </row>
    <row r="110" spans="1:8" s="70" customFormat="1">
      <c r="A110" s="207" t="s">
        <v>880</v>
      </c>
      <c r="B110" s="208" t="s">
        <v>1368</v>
      </c>
      <c r="C110" s="208" t="s">
        <v>1369</v>
      </c>
      <c r="D110" s="209" t="s">
        <v>274</v>
      </c>
      <c r="E110" s="210">
        <v>1.312E-3</v>
      </c>
      <c r="F110" s="211"/>
      <c r="G110" s="212"/>
      <c r="H110" s="133"/>
    </row>
    <row r="111" spans="1:8" s="70" customFormat="1">
      <c r="A111" s="207" t="s">
        <v>882</v>
      </c>
      <c r="B111" s="208" t="s">
        <v>350</v>
      </c>
      <c r="C111" s="208" t="s">
        <v>351</v>
      </c>
      <c r="D111" s="209" t="s">
        <v>274</v>
      </c>
      <c r="E111" s="210">
        <v>8.3683999999999995E-2</v>
      </c>
      <c r="F111" s="211"/>
      <c r="G111" s="212"/>
      <c r="H111" s="133"/>
    </row>
    <row r="112" spans="1:8" s="70" customFormat="1">
      <c r="A112" s="207" t="s">
        <v>898</v>
      </c>
      <c r="B112" s="208" t="s">
        <v>2361</v>
      </c>
      <c r="C112" s="208" t="s">
        <v>2362</v>
      </c>
      <c r="D112" s="209" t="s">
        <v>400</v>
      </c>
      <c r="E112" s="210">
        <v>423.36</v>
      </c>
      <c r="F112" s="211"/>
      <c r="G112" s="212"/>
      <c r="H112" s="133"/>
    </row>
    <row r="113" spans="1:8" s="70" customFormat="1">
      <c r="A113" s="207" t="s">
        <v>909</v>
      </c>
      <c r="B113" s="208" t="s">
        <v>353</v>
      </c>
      <c r="C113" s="208" t="s">
        <v>354</v>
      </c>
      <c r="D113" s="209" t="s">
        <v>274</v>
      </c>
      <c r="E113" s="210">
        <v>4.6650999999999998E-2</v>
      </c>
      <c r="F113" s="211"/>
      <c r="G113" s="212"/>
      <c r="H113" s="133"/>
    </row>
    <row r="114" spans="1:8" s="70" customFormat="1">
      <c r="A114" s="207" t="s">
        <v>910</v>
      </c>
      <c r="B114" s="208" t="s">
        <v>1836</v>
      </c>
      <c r="C114" s="208" t="s">
        <v>1837</v>
      </c>
      <c r="D114" s="209" t="s">
        <v>274</v>
      </c>
      <c r="E114" s="210">
        <v>2.2103999999999999E-2</v>
      </c>
      <c r="F114" s="211"/>
      <c r="G114" s="212"/>
      <c r="H114" s="133"/>
    </row>
    <row r="115" spans="1:8" s="70" customFormat="1" ht="36">
      <c r="A115" s="207" t="s">
        <v>912</v>
      </c>
      <c r="B115" s="208" t="s">
        <v>1589</v>
      </c>
      <c r="C115" s="208" t="s">
        <v>1590</v>
      </c>
      <c r="D115" s="209" t="s">
        <v>361</v>
      </c>
      <c r="E115" s="210">
        <v>201.97020000000001</v>
      </c>
      <c r="F115" s="211"/>
      <c r="G115" s="212"/>
      <c r="H115" s="133"/>
    </row>
    <row r="116" spans="1:8" s="70" customFormat="1" ht="24">
      <c r="A116" s="207" t="s">
        <v>914</v>
      </c>
      <c r="B116" s="208" t="s">
        <v>1288</v>
      </c>
      <c r="C116" s="208" t="s">
        <v>1289</v>
      </c>
      <c r="D116" s="209" t="s">
        <v>400</v>
      </c>
      <c r="E116" s="210">
        <v>1552.8375000000001</v>
      </c>
      <c r="F116" s="211"/>
      <c r="G116" s="212"/>
      <c r="H116" s="133"/>
    </row>
    <row r="117" spans="1:8" s="70" customFormat="1" ht="24">
      <c r="A117" s="207" t="s">
        <v>929</v>
      </c>
      <c r="B117" s="208" t="s">
        <v>1291</v>
      </c>
      <c r="C117" s="208" t="s">
        <v>1292</v>
      </c>
      <c r="D117" s="209" t="s">
        <v>400</v>
      </c>
      <c r="E117" s="210">
        <v>195.00749999999999</v>
      </c>
      <c r="F117" s="211"/>
      <c r="G117" s="212"/>
      <c r="H117" s="133"/>
    </row>
    <row r="118" spans="1:8" s="70" customFormat="1" ht="24">
      <c r="A118" s="207" t="s">
        <v>940</v>
      </c>
      <c r="B118" s="208" t="s">
        <v>1294</v>
      </c>
      <c r="C118" s="208" t="s">
        <v>1295</v>
      </c>
      <c r="D118" s="209" t="s">
        <v>1296</v>
      </c>
      <c r="E118" s="210">
        <v>38.520000000000003</v>
      </c>
      <c r="F118" s="211"/>
      <c r="G118" s="212"/>
      <c r="H118" s="133"/>
    </row>
    <row r="119" spans="1:8" s="70" customFormat="1">
      <c r="A119" s="207" t="s">
        <v>941</v>
      </c>
      <c r="B119" s="208" t="s">
        <v>1390</v>
      </c>
      <c r="C119" s="208" t="s">
        <v>1391</v>
      </c>
      <c r="D119" s="209" t="s">
        <v>1296</v>
      </c>
      <c r="E119" s="210">
        <v>25.704899999999999</v>
      </c>
      <c r="F119" s="211"/>
      <c r="G119" s="212"/>
      <c r="H119" s="133"/>
    </row>
    <row r="120" spans="1:8" s="70" customFormat="1" ht="24">
      <c r="A120" s="207" t="s">
        <v>942</v>
      </c>
      <c r="B120" s="208" t="s">
        <v>1718</v>
      </c>
      <c r="C120" s="208" t="s">
        <v>1719</v>
      </c>
      <c r="D120" s="209" t="s">
        <v>274</v>
      </c>
      <c r="E120" s="210">
        <v>2.4906999999999999E-2</v>
      </c>
      <c r="F120" s="211"/>
      <c r="G120" s="212"/>
      <c r="H120" s="133"/>
    </row>
    <row r="121" spans="1:8" s="70" customFormat="1" ht="24">
      <c r="A121" s="207" t="s">
        <v>944</v>
      </c>
      <c r="B121" s="208" t="s">
        <v>1721</v>
      </c>
      <c r="C121" s="208" t="s">
        <v>1722</v>
      </c>
      <c r="D121" s="209" t="s">
        <v>274</v>
      </c>
      <c r="E121" s="210">
        <v>3.1129999999999999E-3</v>
      </c>
      <c r="F121" s="211"/>
      <c r="G121" s="212"/>
      <c r="H121" s="133"/>
    </row>
    <row r="122" spans="1:8" s="70" customFormat="1">
      <c r="A122" s="207" t="s">
        <v>959</v>
      </c>
      <c r="B122" s="208" t="s">
        <v>1811</v>
      </c>
      <c r="C122" s="208" t="s">
        <v>1812</v>
      </c>
      <c r="D122" s="209" t="s">
        <v>274</v>
      </c>
      <c r="E122" s="210">
        <v>0.315749</v>
      </c>
      <c r="F122" s="211"/>
      <c r="G122" s="212"/>
      <c r="H122" s="133"/>
    </row>
    <row r="123" spans="1:8" s="70" customFormat="1" ht="24">
      <c r="A123" s="207" t="s">
        <v>970</v>
      </c>
      <c r="B123" s="208" t="s">
        <v>1916</v>
      </c>
      <c r="C123" s="208" t="s">
        <v>1917</v>
      </c>
      <c r="D123" s="209" t="s">
        <v>400</v>
      </c>
      <c r="E123" s="210">
        <v>7.0290999999999997</v>
      </c>
      <c r="F123" s="211"/>
      <c r="G123" s="212"/>
      <c r="H123" s="133"/>
    </row>
    <row r="124" spans="1:8" s="70" customFormat="1">
      <c r="A124" s="207" t="s">
        <v>971</v>
      </c>
      <c r="B124" s="208" t="s">
        <v>1724</v>
      </c>
      <c r="C124" s="208" t="s">
        <v>1725</v>
      </c>
      <c r="D124" s="209" t="s">
        <v>274</v>
      </c>
      <c r="E124" s="210">
        <v>0.11675199999999999</v>
      </c>
      <c r="F124" s="211"/>
      <c r="G124" s="212"/>
      <c r="H124" s="133"/>
    </row>
    <row r="125" spans="1:8" s="70" customFormat="1">
      <c r="A125" s="207" t="s">
        <v>972</v>
      </c>
      <c r="B125" s="208" t="s">
        <v>825</v>
      </c>
      <c r="C125" s="208" t="s">
        <v>826</v>
      </c>
      <c r="D125" s="209" t="s">
        <v>274</v>
      </c>
      <c r="E125" s="210">
        <v>5.679E-3</v>
      </c>
      <c r="F125" s="211"/>
      <c r="G125" s="212"/>
      <c r="H125" s="133"/>
    </row>
    <row r="126" spans="1:8" s="70" customFormat="1">
      <c r="A126" s="207" t="s">
        <v>974</v>
      </c>
      <c r="B126" s="208" t="s">
        <v>1793</v>
      </c>
      <c r="C126" s="208" t="s">
        <v>1794</v>
      </c>
      <c r="D126" s="209" t="s">
        <v>274</v>
      </c>
      <c r="E126" s="210">
        <v>0.119682</v>
      </c>
      <c r="F126" s="211"/>
      <c r="G126" s="212"/>
      <c r="H126" s="133"/>
    </row>
    <row r="127" spans="1:8" s="70" customFormat="1">
      <c r="A127" s="207" t="s">
        <v>989</v>
      </c>
      <c r="B127" s="208" t="s">
        <v>1393</v>
      </c>
      <c r="C127" s="208" t="s">
        <v>1394</v>
      </c>
      <c r="D127" s="209" t="s">
        <v>400</v>
      </c>
      <c r="E127" s="210">
        <v>508.78440000000001</v>
      </c>
      <c r="F127" s="211"/>
      <c r="G127" s="212"/>
      <c r="H127" s="133"/>
    </row>
    <row r="128" spans="1:8" s="70" customFormat="1">
      <c r="A128" s="207" t="s">
        <v>1000</v>
      </c>
      <c r="B128" s="208" t="s">
        <v>828</v>
      </c>
      <c r="C128" s="208" t="s">
        <v>829</v>
      </c>
      <c r="D128" s="209" t="s">
        <v>274</v>
      </c>
      <c r="E128" s="210">
        <v>7.7499999999999997E-4</v>
      </c>
      <c r="F128" s="211"/>
      <c r="G128" s="212"/>
      <c r="H128" s="133"/>
    </row>
    <row r="129" spans="1:8" s="70" customFormat="1">
      <c r="A129" s="207" t="s">
        <v>1001</v>
      </c>
      <c r="B129" s="208" t="s">
        <v>2033</v>
      </c>
      <c r="C129" s="208" t="s">
        <v>2034</v>
      </c>
      <c r="D129" s="209" t="s">
        <v>396</v>
      </c>
      <c r="E129" s="210">
        <v>33.158000000000001</v>
      </c>
      <c r="F129" s="211"/>
      <c r="G129" s="212"/>
      <c r="H129" s="133"/>
    </row>
    <row r="130" spans="1:8" s="70" customFormat="1">
      <c r="A130" s="207" t="s">
        <v>1002</v>
      </c>
      <c r="B130" s="208" t="s">
        <v>1727</v>
      </c>
      <c r="C130" s="208" t="s">
        <v>1728</v>
      </c>
      <c r="D130" s="209" t="s">
        <v>274</v>
      </c>
      <c r="E130" s="210">
        <v>2.6464000000000001E-2</v>
      </c>
      <c r="F130" s="211"/>
      <c r="G130" s="212"/>
      <c r="H130" s="133"/>
    </row>
    <row r="131" spans="1:8" s="70" customFormat="1">
      <c r="A131" s="207" t="s">
        <v>1004</v>
      </c>
      <c r="B131" s="208" t="s">
        <v>1814</v>
      </c>
      <c r="C131" s="208" t="s">
        <v>1815</v>
      </c>
      <c r="D131" s="209" t="s">
        <v>274</v>
      </c>
      <c r="E131" s="210">
        <v>0.25397999999999998</v>
      </c>
      <c r="F131" s="211"/>
      <c r="G131" s="212"/>
      <c r="H131" s="133"/>
    </row>
    <row r="132" spans="1:8" s="70" customFormat="1">
      <c r="A132" s="207" t="s">
        <v>1025</v>
      </c>
      <c r="B132" s="208" t="s">
        <v>1977</v>
      </c>
      <c r="C132" s="208" t="s">
        <v>1978</v>
      </c>
      <c r="D132" s="209" t="s">
        <v>274</v>
      </c>
      <c r="E132" s="210">
        <v>0.72314999999999996</v>
      </c>
      <c r="F132" s="211"/>
      <c r="G132" s="212"/>
      <c r="H132" s="133"/>
    </row>
    <row r="133" spans="1:8" s="70" customFormat="1">
      <c r="A133" s="207" t="s">
        <v>1027</v>
      </c>
      <c r="B133" s="208" t="s">
        <v>2286</v>
      </c>
      <c r="C133" s="208" t="s">
        <v>2287</v>
      </c>
      <c r="D133" s="209" t="s">
        <v>274</v>
      </c>
      <c r="E133" s="210">
        <v>1.4911000000000001E-2</v>
      </c>
      <c r="F133" s="211"/>
      <c r="G133" s="212"/>
      <c r="H133" s="133"/>
    </row>
    <row r="134" spans="1:8" s="70" customFormat="1" ht="24">
      <c r="A134" s="207" t="s">
        <v>1029</v>
      </c>
      <c r="B134" s="208" t="s">
        <v>1150</v>
      </c>
      <c r="C134" s="208" t="s">
        <v>1151</v>
      </c>
      <c r="D134" s="209" t="s">
        <v>361</v>
      </c>
      <c r="E134" s="210">
        <v>240.9264</v>
      </c>
      <c r="F134" s="211"/>
      <c r="G134" s="212"/>
      <c r="H134" s="133"/>
    </row>
    <row r="135" spans="1:8" s="70" customFormat="1" ht="24">
      <c r="A135" s="207" t="s">
        <v>1031</v>
      </c>
      <c r="B135" s="208" t="s">
        <v>1218</v>
      </c>
      <c r="C135" s="208" t="s">
        <v>1219</v>
      </c>
      <c r="D135" s="209" t="s">
        <v>361</v>
      </c>
      <c r="E135" s="210">
        <v>18.135100000000001</v>
      </c>
      <c r="F135" s="211"/>
      <c r="G135" s="212"/>
      <c r="H135" s="133"/>
    </row>
    <row r="136" spans="1:8" s="70" customFormat="1">
      <c r="A136" s="207" t="s">
        <v>1034</v>
      </c>
      <c r="B136" s="208" t="s">
        <v>420</v>
      </c>
      <c r="C136" s="208" t="s">
        <v>421</v>
      </c>
      <c r="D136" s="209" t="s">
        <v>274</v>
      </c>
      <c r="E136" s="210">
        <v>1.5230999999999999</v>
      </c>
      <c r="F136" s="211"/>
      <c r="G136" s="212"/>
      <c r="H136" s="133"/>
    </row>
    <row r="137" spans="1:8" s="70" customFormat="1">
      <c r="A137" s="207" t="s">
        <v>320</v>
      </c>
      <c r="B137" s="208" t="s">
        <v>1558</v>
      </c>
      <c r="C137" s="208" t="s">
        <v>1559</v>
      </c>
      <c r="D137" s="209" t="s">
        <v>274</v>
      </c>
      <c r="E137" s="210">
        <v>3.6882999999999999E-2</v>
      </c>
      <c r="F137" s="211"/>
      <c r="G137" s="212"/>
      <c r="H137" s="133"/>
    </row>
    <row r="138" spans="1:8" s="70" customFormat="1" ht="24">
      <c r="A138" s="207" t="s">
        <v>1062</v>
      </c>
      <c r="B138" s="208" t="s">
        <v>2067</v>
      </c>
      <c r="C138" s="208" t="s">
        <v>2068</v>
      </c>
      <c r="D138" s="209" t="s">
        <v>274</v>
      </c>
      <c r="E138" s="210">
        <v>8.8900000000000003E-3</v>
      </c>
      <c r="F138" s="211"/>
      <c r="G138" s="212"/>
      <c r="H138" s="133"/>
    </row>
    <row r="139" spans="1:8" s="70" customFormat="1" ht="24">
      <c r="A139" s="207" t="s">
        <v>1063</v>
      </c>
      <c r="B139" s="208" t="s">
        <v>1730</v>
      </c>
      <c r="C139" s="208" t="s">
        <v>1731</v>
      </c>
      <c r="D139" s="209" t="s">
        <v>361</v>
      </c>
      <c r="E139" s="210">
        <v>160.34010000000001</v>
      </c>
      <c r="F139" s="211"/>
      <c r="G139" s="212"/>
      <c r="H139" s="133"/>
    </row>
    <row r="140" spans="1:8" s="70" customFormat="1">
      <c r="A140" s="207" t="s">
        <v>1064</v>
      </c>
      <c r="B140" s="208" t="s">
        <v>749</v>
      </c>
      <c r="C140" s="208" t="s">
        <v>750</v>
      </c>
      <c r="D140" s="209" t="s">
        <v>274</v>
      </c>
      <c r="E140" s="210">
        <v>0.16694800000000001</v>
      </c>
      <c r="F140" s="211"/>
      <c r="G140" s="212"/>
      <c r="H140" s="133"/>
    </row>
    <row r="141" spans="1:8" s="70" customFormat="1">
      <c r="A141" s="207" t="s">
        <v>331</v>
      </c>
      <c r="B141" s="208" t="s">
        <v>1268</v>
      </c>
      <c r="C141" s="208" t="s">
        <v>1269</v>
      </c>
      <c r="D141" s="209" t="s">
        <v>274</v>
      </c>
      <c r="E141" s="210">
        <v>7.273E-3</v>
      </c>
      <c r="F141" s="211"/>
      <c r="G141" s="212"/>
      <c r="H141" s="133"/>
    </row>
    <row r="142" spans="1:8" s="70" customFormat="1">
      <c r="A142" s="207" t="s">
        <v>1088</v>
      </c>
      <c r="B142" s="208" t="s">
        <v>1312</v>
      </c>
      <c r="C142" s="208" t="s">
        <v>1313</v>
      </c>
      <c r="D142" s="209" t="s">
        <v>274</v>
      </c>
      <c r="E142" s="210">
        <v>4.1799999999999997E-2</v>
      </c>
      <c r="F142" s="211"/>
      <c r="G142" s="212"/>
      <c r="H142" s="133"/>
    </row>
    <row r="143" spans="1:8" s="70" customFormat="1">
      <c r="A143" s="207" t="s">
        <v>1089</v>
      </c>
      <c r="B143" s="208" t="s">
        <v>1315</v>
      </c>
      <c r="C143" s="208" t="s">
        <v>1316</v>
      </c>
      <c r="D143" s="209" t="s">
        <v>274</v>
      </c>
      <c r="E143" s="210">
        <v>4.0679999999999996E-3</v>
      </c>
      <c r="F143" s="211"/>
      <c r="G143" s="212"/>
      <c r="H143" s="133"/>
    </row>
    <row r="144" spans="1:8" s="70" customFormat="1">
      <c r="A144" s="207" t="s">
        <v>1091</v>
      </c>
      <c r="B144" s="208" t="s">
        <v>356</v>
      </c>
      <c r="C144" s="208" t="s">
        <v>357</v>
      </c>
      <c r="D144" s="209" t="s">
        <v>274</v>
      </c>
      <c r="E144" s="210">
        <v>7.3476E-2</v>
      </c>
      <c r="F144" s="211"/>
      <c r="G144" s="212"/>
      <c r="H144" s="133"/>
    </row>
    <row r="145" spans="1:8" s="70" customFormat="1">
      <c r="A145" s="207" t="s">
        <v>1116</v>
      </c>
      <c r="B145" s="208" t="s">
        <v>2189</v>
      </c>
      <c r="C145" s="208" t="s">
        <v>2190</v>
      </c>
      <c r="D145" s="209" t="s">
        <v>274</v>
      </c>
      <c r="E145" s="210">
        <v>1.4040000000000001E-3</v>
      </c>
      <c r="F145" s="211"/>
      <c r="G145" s="212"/>
      <c r="H145" s="133"/>
    </row>
    <row r="146" spans="1:8" s="70" customFormat="1">
      <c r="A146" s="207" t="s">
        <v>1133</v>
      </c>
      <c r="B146" s="208" t="s">
        <v>2118</v>
      </c>
      <c r="C146" s="208" t="s">
        <v>2119</v>
      </c>
      <c r="D146" s="209" t="s">
        <v>274</v>
      </c>
      <c r="E146" s="210">
        <v>6.0289999999999996E-3</v>
      </c>
      <c r="F146" s="211"/>
      <c r="G146" s="212"/>
      <c r="H146" s="133"/>
    </row>
    <row r="147" spans="1:8" s="70" customFormat="1">
      <c r="A147" s="207" t="s">
        <v>1134</v>
      </c>
      <c r="B147" s="208" t="s">
        <v>442</v>
      </c>
      <c r="C147" s="208" t="s">
        <v>443</v>
      </c>
      <c r="D147" s="209" t="s">
        <v>274</v>
      </c>
      <c r="E147" s="210">
        <v>1.8079999999999999E-2</v>
      </c>
      <c r="F147" s="211"/>
      <c r="G147" s="212"/>
      <c r="H147" s="133"/>
    </row>
    <row r="148" spans="1:8" s="70" customFormat="1">
      <c r="A148" s="207" t="s">
        <v>1135</v>
      </c>
      <c r="B148" s="208" t="s">
        <v>1372</v>
      </c>
      <c r="C148" s="208" t="s">
        <v>1373</v>
      </c>
      <c r="D148" s="209" t="s">
        <v>274</v>
      </c>
      <c r="E148" s="210">
        <v>0.18695999999999999</v>
      </c>
      <c r="F148" s="211"/>
      <c r="G148" s="212"/>
      <c r="H148" s="133"/>
    </row>
    <row r="149" spans="1:8" s="70" customFormat="1">
      <c r="A149" s="207" t="s">
        <v>1152</v>
      </c>
      <c r="B149" s="208" t="s">
        <v>1183</v>
      </c>
      <c r="C149" s="208" t="s">
        <v>1184</v>
      </c>
      <c r="D149" s="209" t="s">
        <v>274</v>
      </c>
      <c r="E149" s="210">
        <v>0.11762400000000001</v>
      </c>
      <c r="F149" s="211"/>
      <c r="G149" s="212"/>
      <c r="H149" s="133"/>
    </row>
    <row r="150" spans="1:8" s="70" customFormat="1">
      <c r="A150" s="207" t="s">
        <v>1160</v>
      </c>
      <c r="B150" s="208" t="s">
        <v>2289</v>
      </c>
      <c r="C150" s="208" t="s">
        <v>2290</v>
      </c>
      <c r="D150" s="209" t="s">
        <v>274</v>
      </c>
      <c r="E150" s="210">
        <v>1.0989999999999999E-3</v>
      </c>
      <c r="F150" s="211"/>
      <c r="G150" s="212"/>
      <c r="H150" s="133"/>
    </row>
    <row r="151" spans="1:8" s="70" customFormat="1">
      <c r="A151" s="207" t="s">
        <v>1170</v>
      </c>
      <c r="B151" s="208" t="s">
        <v>2070</v>
      </c>
      <c r="C151" s="208" t="s">
        <v>2071</v>
      </c>
      <c r="D151" s="209" t="s">
        <v>274</v>
      </c>
      <c r="E151" s="210">
        <v>5.1568999999999997E-2</v>
      </c>
      <c r="F151" s="211"/>
      <c r="G151" s="212"/>
      <c r="H151" s="133"/>
    </row>
    <row r="152" spans="1:8" s="70" customFormat="1">
      <c r="A152" s="207" t="s">
        <v>1185</v>
      </c>
      <c r="B152" s="208" t="s">
        <v>1733</v>
      </c>
      <c r="C152" s="208" t="s">
        <v>1734</v>
      </c>
      <c r="D152" s="209" t="s">
        <v>274</v>
      </c>
      <c r="E152" s="210">
        <v>4.9813999999999997E-2</v>
      </c>
      <c r="F152" s="211"/>
      <c r="G152" s="212"/>
      <c r="H152" s="133"/>
    </row>
    <row r="153" spans="1:8" s="70" customFormat="1" ht="24">
      <c r="A153" s="207" t="s">
        <v>1187</v>
      </c>
      <c r="B153" s="208" t="s">
        <v>1736</v>
      </c>
      <c r="C153" s="208" t="s">
        <v>1737</v>
      </c>
      <c r="D153" s="209" t="s">
        <v>274</v>
      </c>
      <c r="E153" s="210">
        <v>7.6277999999999999E-2</v>
      </c>
      <c r="F153" s="211"/>
      <c r="G153" s="212"/>
      <c r="H153" s="133"/>
    </row>
    <row r="154" spans="1:8" s="70" customFormat="1">
      <c r="A154" s="207" t="s">
        <v>1197</v>
      </c>
      <c r="B154" s="208" t="s">
        <v>391</v>
      </c>
      <c r="C154" s="208" t="s">
        <v>392</v>
      </c>
      <c r="D154" s="209" t="s">
        <v>270</v>
      </c>
      <c r="E154" s="210">
        <v>16.095800000000001</v>
      </c>
      <c r="F154" s="211"/>
      <c r="G154" s="212"/>
      <c r="H154" s="133"/>
    </row>
    <row r="155" spans="1:8" s="70" customFormat="1">
      <c r="A155" s="207" t="s">
        <v>1206</v>
      </c>
      <c r="B155" s="208" t="s">
        <v>1739</v>
      </c>
      <c r="C155" s="208" t="s">
        <v>1740</v>
      </c>
      <c r="D155" s="209" t="s">
        <v>274</v>
      </c>
      <c r="E155" s="210">
        <v>5.4479999999999997E-3</v>
      </c>
      <c r="F155" s="211"/>
      <c r="G155" s="212"/>
      <c r="H155" s="133"/>
    </row>
    <row r="156" spans="1:8" s="70" customFormat="1">
      <c r="A156" s="207" t="s">
        <v>1234</v>
      </c>
      <c r="B156" s="208" t="s">
        <v>1742</v>
      </c>
      <c r="C156" s="208" t="s">
        <v>1743</v>
      </c>
      <c r="D156" s="209" t="s">
        <v>274</v>
      </c>
      <c r="E156" s="210">
        <v>6.2269999999999999E-3</v>
      </c>
      <c r="F156" s="211"/>
      <c r="G156" s="212"/>
      <c r="H156" s="133"/>
    </row>
    <row r="157" spans="1:8" s="70" customFormat="1">
      <c r="A157" s="207" t="s">
        <v>1249</v>
      </c>
      <c r="B157" s="208" t="s">
        <v>2275</v>
      </c>
      <c r="C157" s="208" t="s">
        <v>2276</v>
      </c>
      <c r="D157" s="209" t="s">
        <v>274</v>
      </c>
      <c r="E157" s="210">
        <v>7.85E-4</v>
      </c>
      <c r="F157" s="211"/>
      <c r="G157" s="212"/>
      <c r="H157" s="133"/>
    </row>
    <row r="158" spans="1:8" s="70" customFormat="1" ht="36">
      <c r="A158" s="207" t="s">
        <v>1278</v>
      </c>
      <c r="B158" s="208" t="s">
        <v>2211</v>
      </c>
      <c r="C158" s="208" t="s">
        <v>2212</v>
      </c>
      <c r="D158" s="209" t="s">
        <v>274</v>
      </c>
      <c r="E158" s="210">
        <v>1.7925E-2</v>
      </c>
      <c r="F158" s="211"/>
      <c r="G158" s="212"/>
      <c r="H158" s="133"/>
    </row>
    <row r="159" spans="1:8" s="70" customFormat="1">
      <c r="A159" s="207" t="s">
        <v>1297</v>
      </c>
      <c r="B159" s="208" t="s">
        <v>1745</v>
      </c>
      <c r="C159" s="208" t="s">
        <v>1746</v>
      </c>
      <c r="D159" s="209" t="s">
        <v>274</v>
      </c>
      <c r="E159" s="210">
        <v>3.1133999999999998E-2</v>
      </c>
      <c r="F159" s="211"/>
      <c r="G159" s="212"/>
      <c r="H159" s="133"/>
    </row>
    <row r="160" spans="1:8" s="70" customFormat="1">
      <c r="A160" s="207" t="s">
        <v>1299</v>
      </c>
      <c r="B160" s="208" t="s">
        <v>554</v>
      </c>
      <c r="C160" s="208" t="s">
        <v>555</v>
      </c>
      <c r="D160" s="209" t="s">
        <v>274</v>
      </c>
      <c r="E160" s="210">
        <v>0.12743699999999999</v>
      </c>
      <c r="F160" s="211"/>
      <c r="G160" s="212"/>
      <c r="H160" s="133"/>
    </row>
    <row r="161" spans="1:8" s="70" customFormat="1">
      <c r="A161" s="207" t="s">
        <v>1301</v>
      </c>
      <c r="B161" s="208" t="s">
        <v>2258</v>
      </c>
      <c r="C161" s="208" t="s">
        <v>2259</v>
      </c>
      <c r="D161" s="209" t="s">
        <v>274</v>
      </c>
      <c r="E161" s="210">
        <v>4.6379999999999998E-3</v>
      </c>
      <c r="F161" s="211"/>
      <c r="G161" s="212"/>
      <c r="H161" s="133"/>
    </row>
    <row r="162" spans="1:8" s="70" customFormat="1">
      <c r="A162" s="207" t="s">
        <v>1142</v>
      </c>
      <c r="B162" s="208" t="s">
        <v>1017</v>
      </c>
      <c r="C162" s="208" t="s">
        <v>1018</v>
      </c>
      <c r="D162" s="209" t="s">
        <v>274</v>
      </c>
      <c r="E162" s="210">
        <v>1.6889999999999999E-2</v>
      </c>
      <c r="F162" s="211"/>
      <c r="G162" s="212"/>
      <c r="H162" s="133"/>
    </row>
    <row r="163" spans="1:8" s="70" customFormat="1">
      <c r="A163" s="207" t="s">
        <v>1304</v>
      </c>
      <c r="B163" s="208" t="s">
        <v>2345</v>
      </c>
      <c r="C163" s="208" t="s">
        <v>2346</v>
      </c>
      <c r="D163" s="209" t="s">
        <v>396</v>
      </c>
      <c r="E163" s="210">
        <v>0.441</v>
      </c>
      <c r="F163" s="211"/>
      <c r="G163" s="212"/>
      <c r="H163" s="133"/>
    </row>
    <row r="164" spans="1:8" s="70" customFormat="1">
      <c r="A164" s="207" t="s">
        <v>1320</v>
      </c>
      <c r="B164" s="208" t="s">
        <v>1770</v>
      </c>
      <c r="C164" s="208" t="s">
        <v>1771</v>
      </c>
      <c r="D164" s="209" t="s">
        <v>270</v>
      </c>
      <c r="E164" s="210">
        <v>0.52348600000000001</v>
      </c>
      <c r="F164" s="211"/>
      <c r="G164" s="212"/>
      <c r="H164" s="133"/>
    </row>
    <row r="165" spans="1:8" s="70" customFormat="1">
      <c r="A165" s="207" t="s">
        <v>1322</v>
      </c>
      <c r="B165" s="208" t="s">
        <v>1592</v>
      </c>
      <c r="C165" s="208" t="s">
        <v>1593</v>
      </c>
      <c r="D165" s="209" t="s">
        <v>270</v>
      </c>
      <c r="E165" s="210">
        <v>6.0590999999999999</v>
      </c>
      <c r="F165" s="211"/>
      <c r="G165" s="212"/>
      <c r="H165" s="133"/>
    </row>
    <row r="166" spans="1:8" s="70" customFormat="1">
      <c r="A166" s="207" t="s">
        <v>1324</v>
      </c>
      <c r="B166" s="208" t="s">
        <v>359</v>
      </c>
      <c r="C166" s="208" t="s">
        <v>360</v>
      </c>
      <c r="D166" s="209" t="s">
        <v>361</v>
      </c>
      <c r="E166" s="210">
        <v>55.310200000000002</v>
      </c>
      <c r="F166" s="211"/>
      <c r="G166" s="212"/>
      <c r="H166" s="133"/>
    </row>
    <row r="167" spans="1:8" s="70" customFormat="1">
      <c r="A167" s="207" t="s">
        <v>1344</v>
      </c>
      <c r="B167" s="208" t="s">
        <v>2073</v>
      </c>
      <c r="C167" s="208" t="s">
        <v>2074</v>
      </c>
      <c r="D167" s="209" t="s">
        <v>396</v>
      </c>
      <c r="E167" s="210">
        <v>21.629899999999999</v>
      </c>
      <c r="F167" s="211"/>
      <c r="G167" s="212"/>
      <c r="H167" s="133"/>
    </row>
    <row r="168" spans="1:8" s="70" customFormat="1">
      <c r="A168" s="207" t="s">
        <v>1358</v>
      </c>
      <c r="B168" s="208" t="s">
        <v>1817</v>
      </c>
      <c r="C168" s="208" t="s">
        <v>1818</v>
      </c>
      <c r="D168" s="209" t="s">
        <v>361</v>
      </c>
      <c r="E168" s="210">
        <v>4.8872</v>
      </c>
      <c r="F168" s="211"/>
      <c r="G168" s="212"/>
      <c r="H168" s="133"/>
    </row>
    <row r="169" spans="1:8" s="70" customFormat="1" ht="24">
      <c r="A169" s="207" t="s">
        <v>1360</v>
      </c>
      <c r="B169" s="208" t="s">
        <v>588</v>
      </c>
      <c r="C169" s="208" t="s">
        <v>589</v>
      </c>
      <c r="D169" s="209" t="s">
        <v>270</v>
      </c>
      <c r="E169" s="210">
        <v>3.6347999999999998E-2</v>
      </c>
      <c r="F169" s="211"/>
      <c r="G169" s="212"/>
      <c r="H169" s="133"/>
    </row>
    <row r="170" spans="1:8" s="70" customFormat="1" ht="36">
      <c r="A170" s="207" t="s">
        <v>1375</v>
      </c>
      <c r="B170" s="208" t="s">
        <v>1335</v>
      </c>
      <c r="C170" s="208" t="s">
        <v>1336</v>
      </c>
      <c r="D170" s="209" t="s">
        <v>270</v>
      </c>
      <c r="E170" s="210">
        <v>0.12</v>
      </c>
      <c r="F170" s="211"/>
      <c r="G170" s="212"/>
      <c r="H170" s="133"/>
    </row>
    <row r="171" spans="1:8" s="70" customFormat="1" ht="24">
      <c r="A171" s="207" t="s">
        <v>1401</v>
      </c>
      <c r="B171" s="208" t="s">
        <v>833</v>
      </c>
      <c r="C171" s="208" t="s">
        <v>834</v>
      </c>
      <c r="D171" s="209" t="s">
        <v>270</v>
      </c>
      <c r="E171" s="210">
        <v>5.04E-4</v>
      </c>
      <c r="F171" s="211"/>
      <c r="G171" s="212"/>
      <c r="H171" s="133"/>
    </row>
    <row r="172" spans="1:8" s="70" customFormat="1" ht="24">
      <c r="A172" s="207" t="s">
        <v>1403</v>
      </c>
      <c r="B172" s="208" t="s">
        <v>1223</v>
      </c>
      <c r="C172" s="208" t="s">
        <v>1224</v>
      </c>
      <c r="D172" s="209" t="s">
        <v>270</v>
      </c>
      <c r="E172" s="210">
        <v>0.69743999999999995</v>
      </c>
      <c r="F172" s="211"/>
      <c r="G172" s="212"/>
      <c r="H172" s="133"/>
    </row>
    <row r="173" spans="1:8" s="70" customFormat="1" ht="24">
      <c r="A173" s="207" t="s">
        <v>1416</v>
      </c>
      <c r="B173" s="208" t="s">
        <v>591</v>
      </c>
      <c r="C173" s="208" t="s">
        <v>592</v>
      </c>
      <c r="D173" s="209" t="s">
        <v>270</v>
      </c>
      <c r="E173" s="210">
        <v>3.6753</v>
      </c>
      <c r="F173" s="211"/>
      <c r="G173" s="212"/>
      <c r="H173" s="133"/>
    </row>
    <row r="174" spans="1:8" s="70" customFormat="1" ht="24">
      <c r="A174" s="207" t="s">
        <v>1418</v>
      </c>
      <c r="B174" s="208" t="s">
        <v>481</v>
      </c>
      <c r="C174" s="208" t="s">
        <v>482</v>
      </c>
      <c r="D174" s="209" t="s">
        <v>270</v>
      </c>
      <c r="E174" s="210">
        <v>6.4852999999999994E-2</v>
      </c>
      <c r="F174" s="211"/>
      <c r="G174" s="212"/>
      <c r="H174" s="133"/>
    </row>
    <row r="175" spans="1:8" s="70" customFormat="1" ht="24">
      <c r="A175" s="207" t="s">
        <v>1432</v>
      </c>
      <c r="B175" s="208" t="s">
        <v>1226</v>
      </c>
      <c r="C175" s="208" t="s">
        <v>1227</v>
      </c>
      <c r="D175" s="209" t="s">
        <v>270</v>
      </c>
      <c r="E175" s="210">
        <v>2.4432999999999998</v>
      </c>
      <c r="F175" s="211"/>
      <c r="G175" s="212"/>
      <c r="H175" s="133"/>
    </row>
    <row r="176" spans="1:8" s="70" customFormat="1" ht="24">
      <c r="A176" s="207" t="s">
        <v>1445</v>
      </c>
      <c r="B176" s="208" t="s">
        <v>594</v>
      </c>
      <c r="C176" s="208" t="s">
        <v>595</v>
      </c>
      <c r="D176" s="209" t="s">
        <v>270</v>
      </c>
      <c r="E176" s="210">
        <v>0.32276199999999999</v>
      </c>
      <c r="F176" s="211"/>
      <c r="G176" s="212"/>
      <c r="H176" s="133"/>
    </row>
    <row r="177" spans="1:8" s="70" customFormat="1" ht="24">
      <c r="A177" s="207" t="s">
        <v>1447</v>
      </c>
      <c r="B177" s="208" t="s">
        <v>1338</v>
      </c>
      <c r="C177" s="208" t="s">
        <v>1339</v>
      </c>
      <c r="D177" s="209" t="s">
        <v>270</v>
      </c>
      <c r="E177" s="210">
        <v>0.12</v>
      </c>
      <c r="F177" s="211"/>
      <c r="G177" s="212"/>
      <c r="H177" s="133"/>
    </row>
    <row r="178" spans="1:8" s="70" customFormat="1" ht="24">
      <c r="A178" s="207" t="s">
        <v>1459</v>
      </c>
      <c r="B178" s="208" t="s">
        <v>1112</v>
      </c>
      <c r="C178" s="208" t="s">
        <v>1113</v>
      </c>
      <c r="D178" s="209" t="s">
        <v>270</v>
      </c>
      <c r="E178" s="210">
        <v>8.064E-3</v>
      </c>
      <c r="F178" s="211"/>
      <c r="G178" s="212"/>
      <c r="H178" s="133"/>
    </row>
    <row r="179" spans="1:8" s="70" customFormat="1" ht="24">
      <c r="A179" s="207" t="s">
        <v>1461</v>
      </c>
      <c r="B179" s="208" t="s">
        <v>1229</v>
      </c>
      <c r="C179" s="208" t="s">
        <v>1230</v>
      </c>
      <c r="D179" s="209" t="s">
        <v>270</v>
      </c>
      <c r="E179" s="210">
        <v>3.6179999999999999</v>
      </c>
      <c r="F179" s="211"/>
      <c r="G179" s="212"/>
      <c r="H179" s="133"/>
    </row>
    <row r="180" spans="1:8" s="70" customFormat="1" ht="24">
      <c r="A180" s="207" t="s">
        <v>1463</v>
      </c>
      <c r="B180" s="208" t="s">
        <v>1272</v>
      </c>
      <c r="C180" s="208" t="s">
        <v>1273</v>
      </c>
      <c r="D180" s="209" t="s">
        <v>270</v>
      </c>
      <c r="E180" s="210">
        <v>0.28151999999999999</v>
      </c>
      <c r="F180" s="211"/>
      <c r="G180" s="212"/>
      <c r="H180" s="133"/>
    </row>
    <row r="181" spans="1:8" s="70" customFormat="1" ht="24">
      <c r="A181" s="207" t="s">
        <v>1475</v>
      </c>
      <c r="B181" s="208" t="s">
        <v>363</v>
      </c>
      <c r="C181" s="208" t="s">
        <v>364</v>
      </c>
      <c r="D181" s="209" t="s">
        <v>270</v>
      </c>
      <c r="E181" s="210">
        <v>0.869676</v>
      </c>
      <c r="F181" s="211"/>
      <c r="G181" s="212"/>
      <c r="H181" s="133"/>
    </row>
    <row r="182" spans="1:8" s="70" customFormat="1" ht="24">
      <c r="A182" s="207" t="s">
        <v>1477</v>
      </c>
      <c r="B182" s="208" t="s">
        <v>1275</v>
      </c>
      <c r="C182" s="208" t="s">
        <v>1276</v>
      </c>
      <c r="D182" s="209" t="s">
        <v>270</v>
      </c>
      <c r="E182" s="210">
        <v>2.3460000000000002E-2</v>
      </c>
      <c r="F182" s="211"/>
      <c r="G182" s="212"/>
      <c r="H182" s="133"/>
    </row>
    <row r="183" spans="1:8" s="70" customFormat="1" ht="24">
      <c r="A183" s="207" t="s">
        <v>1479</v>
      </c>
      <c r="B183" s="208" t="s">
        <v>535</v>
      </c>
      <c r="C183" s="208" t="s">
        <v>536</v>
      </c>
      <c r="D183" s="209" t="s">
        <v>270</v>
      </c>
      <c r="E183" s="210">
        <v>0.205377</v>
      </c>
      <c r="F183" s="211"/>
      <c r="G183" s="212"/>
      <c r="H183" s="133"/>
    </row>
    <row r="184" spans="1:8" s="70" customFormat="1" ht="24">
      <c r="A184" s="207" t="s">
        <v>1481</v>
      </c>
      <c r="B184" s="208" t="s">
        <v>2169</v>
      </c>
      <c r="C184" s="208" t="s">
        <v>2170</v>
      </c>
      <c r="D184" s="209" t="s">
        <v>270</v>
      </c>
      <c r="E184" s="210">
        <v>2.7759999999999998E-3</v>
      </c>
      <c r="F184" s="211"/>
      <c r="G184" s="212"/>
      <c r="H184" s="133"/>
    </row>
    <row r="185" spans="1:8" s="70" customFormat="1" ht="24">
      <c r="A185" s="207" t="s">
        <v>1483</v>
      </c>
      <c r="B185" s="208" t="s">
        <v>2076</v>
      </c>
      <c r="C185" s="208" t="s">
        <v>2077</v>
      </c>
      <c r="D185" s="209" t="s">
        <v>270</v>
      </c>
      <c r="E185" s="210">
        <v>2.2831000000000001E-2</v>
      </c>
      <c r="F185" s="211"/>
      <c r="G185" s="212"/>
      <c r="H185" s="133"/>
    </row>
    <row r="186" spans="1:8" s="70" customFormat="1" ht="24">
      <c r="A186" s="207" t="s">
        <v>1485</v>
      </c>
      <c r="B186" s="208" t="s">
        <v>1561</v>
      </c>
      <c r="C186" s="208" t="s">
        <v>1562</v>
      </c>
      <c r="D186" s="209" t="s">
        <v>270</v>
      </c>
      <c r="E186" s="210">
        <v>1.8442E-2</v>
      </c>
      <c r="F186" s="211"/>
      <c r="G186" s="212"/>
      <c r="H186" s="133"/>
    </row>
    <row r="187" spans="1:8" s="70" customFormat="1">
      <c r="A187" s="207" t="s">
        <v>1487</v>
      </c>
      <c r="B187" s="208" t="s">
        <v>2195</v>
      </c>
      <c r="C187" s="208" t="s">
        <v>2196</v>
      </c>
      <c r="D187" s="209" t="s">
        <v>396</v>
      </c>
      <c r="E187" s="210">
        <v>0.26</v>
      </c>
      <c r="F187" s="211"/>
      <c r="G187" s="212"/>
      <c r="H187" s="133"/>
    </row>
    <row r="188" spans="1:8" s="70" customFormat="1">
      <c r="A188" s="207" t="s">
        <v>1489</v>
      </c>
      <c r="B188" s="208" t="s">
        <v>1749</v>
      </c>
      <c r="C188" s="208" t="s">
        <v>1750</v>
      </c>
      <c r="D188" s="209" t="s">
        <v>274</v>
      </c>
      <c r="E188" s="210">
        <v>6.2269999999999999E-3</v>
      </c>
      <c r="F188" s="211"/>
      <c r="G188" s="212"/>
      <c r="H188" s="133"/>
    </row>
    <row r="189" spans="1:8" s="70" customFormat="1">
      <c r="A189" s="207" t="s">
        <v>1491</v>
      </c>
      <c r="B189" s="208" t="s">
        <v>2079</v>
      </c>
      <c r="C189" s="208" t="s">
        <v>2080</v>
      </c>
      <c r="D189" s="209" t="s">
        <v>274</v>
      </c>
      <c r="E189" s="210">
        <v>2.0690000000000001E-3</v>
      </c>
      <c r="F189" s="211"/>
      <c r="G189" s="212"/>
      <c r="H189" s="133"/>
    </row>
    <row r="190" spans="1:8" s="70" customFormat="1">
      <c r="A190" s="207" t="s">
        <v>1493</v>
      </c>
      <c r="B190" s="208" t="s">
        <v>1773</v>
      </c>
      <c r="C190" s="208" t="s">
        <v>1774</v>
      </c>
      <c r="D190" s="209" t="s">
        <v>274</v>
      </c>
      <c r="E190" s="210">
        <v>3.787E-3</v>
      </c>
      <c r="F190" s="211"/>
      <c r="G190" s="212"/>
      <c r="H190" s="133"/>
    </row>
    <row r="191" spans="1:8" s="70" customFormat="1">
      <c r="A191" s="207" t="s">
        <v>1495</v>
      </c>
      <c r="B191" s="208" t="s">
        <v>2348</v>
      </c>
      <c r="C191" s="208" t="s">
        <v>2349</v>
      </c>
      <c r="D191" s="209" t="s">
        <v>274</v>
      </c>
      <c r="E191" s="210">
        <v>4.41E-2</v>
      </c>
      <c r="F191" s="211"/>
      <c r="G191" s="212"/>
      <c r="H191" s="133"/>
    </row>
    <row r="192" spans="1:8" s="70" customFormat="1">
      <c r="A192" s="207" t="s">
        <v>277</v>
      </c>
      <c r="B192" s="208" t="s">
        <v>753</v>
      </c>
      <c r="C192" s="208" t="s">
        <v>754</v>
      </c>
      <c r="D192" s="209" t="s">
        <v>274</v>
      </c>
      <c r="E192" s="210">
        <v>5.1119999999999999E-2</v>
      </c>
      <c r="F192" s="211"/>
      <c r="G192" s="212"/>
      <c r="H192" s="133"/>
    </row>
    <row r="193" spans="1:8" s="70" customFormat="1">
      <c r="A193" s="207" t="s">
        <v>1519</v>
      </c>
      <c r="B193" s="208" t="s">
        <v>268</v>
      </c>
      <c r="C193" s="208" t="s">
        <v>269</v>
      </c>
      <c r="D193" s="209" t="s">
        <v>270</v>
      </c>
      <c r="E193" s="210">
        <v>16.096499999999999</v>
      </c>
      <c r="F193" s="211"/>
      <c r="G193" s="212"/>
      <c r="H193" s="133"/>
    </row>
    <row r="194" spans="1:8" s="70" customFormat="1">
      <c r="A194" s="207" t="s">
        <v>1531</v>
      </c>
      <c r="B194" s="208" t="s">
        <v>1020</v>
      </c>
      <c r="C194" s="208" t="s">
        <v>1021</v>
      </c>
      <c r="D194" s="209" t="s">
        <v>274</v>
      </c>
      <c r="E194" s="210">
        <v>2.6099999999999999E-3</v>
      </c>
      <c r="F194" s="211"/>
      <c r="G194" s="212"/>
      <c r="H194" s="133"/>
    </row>
    <row r="195" spans="1:8" s="70" customFormat="1">
      <c r="A195" s="207" t="s">
        <v>1540</v>
      </c>
      <c r="B195" s="208" t="s">
        <v>394</v>
      </c>
      <c r="C195" s="208" t="s">
        <v>395</v>
      </c>
      <c r="D195" s="209" t="s">
        <v>396</v>
      </c>
      <c r="E195" s="210">
        <v>48.8827</v>
      </c>
      <c r="F195" s="211"/>
      <c r="G195" s="212"/>
      <c r="H195" s="133"/>
    </row>
    <row r="196" spans="1:8" s="70" customFormat="1">
      <c r="A196" s="207" t="s">
        <v>1546</v>
      </c>
      <c r="B196" s="208" t="s">
        <v>1776</v>
      </c>
      <c r="C196" s="208" t="s">
        <v>1777</v>
      </c>
      <c r="D196" s="209" t="s">
        <v>361</v>
      </c>
      <c r="E196" s="210">
        <v>37.274999999999999</v>
      </c>
      <c r="F196" s="211"/>
      <c r="G196" s="212"/>
      <c r="H196" s="133"/>
    </row>
    <row r="197" spans="1:8" s="70" customFormat="1" ht="24">
      <c r="A197" s="207" t="s">
        <v>1548</v>
      </c>
      <c r="B197" s="208" t="s">
        <v>538</v>
      </c>
      <c r="C197" s="208" t="s">
        <v>539</v>
      </c>
      <c r="D197" s="209" t="s">
        <v>270</v>
      </c>
      <c r="E197" s="210">
        <v>3.0203000000000001E-2</v>
      </c>
      <c r="F197" s="211"/>
      <c r="G197" s="212"/>
      <c r="H197" s="133"/>
    </row>
    <row r="198" spans="1:8" s="70" customFormat="1">
      <c r="A198" s="207" t="s">
        <v>1563</v>
      </c>
      <c r="B198" s="208" t="s">
        <v>1752</v>
      </c>
      <c r="C198" s="208" t="s">
        <v>1753</v>
      </c>
      <c r="D198" s="209" t="s">
        <v>396</v>
      </c>
      <c r="E198" s="210">
        <v>2.7898000000000001</v>
      </c>
      <c r="F198" s="211"/>
      <c r="G198" s="212"/>
      <c r="H198" s="133"/>
    </row>
    <row r="199" spans="1:8" s="70" customFormat="1">
      <c r="A199" s="207" t="s">
        <v>1573</v>
      </c>
      <c r="B199" s="208" t="s">
        <v>2226</v>
      </c>
      <c r="C199" s="208" t="s">
        <v>2227</v>
      </c>
      <c r="D199" s="209" t="s">
        <v>274</v>
      </c>
      <c r="E199" s="210">
        <v>5.0599999999999999E-2</v>
      </c>
      <c r="F199" s="211"/>
      <c r="G199" s="212"/>
      <c r="H199" s="133"/>
    </row>
    <row r="200" spans="1:8" s="70" customFormat="1">
      <c r="A200" s="207" t="s">
        <v>1580</v>
      </c>
      <c r="B200" s="208" t="s">
        <v>2419</v>
      </c>
      <c r="C200" s="208" t="s">
        <v>2420</v>
      </c>
      <c r="D200" s="209" t="s">
        <v>396</v>
      </c>
      <c r="E200" s="210">
        <v>6.3803999999999998</v>
      </c>
      <c r="F200" s="211"/>
      <c r="G200" s="212"/>
      <c r="H200" s="133"/>
    </row>
    <row r="201" spans="1:8" s="70" customFormat="1">
      <c r="A201" s="207" t="s">
        <v>1596</v>
      </c>
      <c r="B201" s="208" t="s">
        <v>1342</v>
      </c>
      <c r="C201" s="208" t="s">
        <v>1343</v>
      </c>
      <c r="D201" s="209" t="s">
        <v>361</v>
      </c>
      <c r="E201" s="210">
        <v>1</v>
      </c>
      <c r="F201" s="211"/>
      <c r="G201" s="212"/>
      <c r="H201" s="133"/>
    </row>
    <row r="202" spans="1:8" s="70" customFormat="1">
      <c r="A202" s="207" t="s">
        <v>1608</v>
      </c>
      <c r="B202" s="208" t="s">
        <v>1699</v>
      </c>
      <c r="C202" s="208" t="s">
        <v>1700</v>
      </c>
      <c r="D202" s="209" t="s">
        <v>1296</v>
      </c>
      <c r="E202" s="210">
        <v>60.6</v>
      </c>
      <c r="F202" s="211"/>
      <c r="G202" s="212"/>
      <c r="H202" s="133"/>
    </row>
    <row r="203" spans="1:8" s="70" customFormat="1">
      <c r="A203" s="207" t="s">
        <v>1616</v>
      </c>
      <c r="B203" s="208" t="s">
        <v>2261</v>
      </c>
      <c r="C203" s="208" t="s">
        <v>2262</v>
      </c>
      <c r="D203" s="209" t="s">
        <v>400</v>
      </c>
      <c r="E203" s="210">
        <v>1.1766E-2</v>
      </c>
      <c r="F203" s="211"/>
      <c r="G203" s="212"/>
      <c r="H203" s="133"/>
    </row>
    <row r="204" spans="1:8" s="70" customFormat="1">
      <c r="A204" s="207" t="s">
        <v>1621</v>
      </c>
      <c r="B204" s="208" t="s">
        <v>398</v>
      </c>
      <c r="C204" s="208" t="s">
        <v>399</v>
      </c>
      <c r="D204" s="209" t="s">
        <v>400</v>
      </c>
      <c r="E204" s="210">
        <v>2.6749000000000001</v>
      </c>
      <c r="F204" s="211"/>
      <c r="G204" s="212"/>
      <c r="H204" s="133"/>
    </row>
    <row r="205" spans="1:8" s="70" customFormat="1">
      <c r="A205" s="207" t="s">
        <v>1629</v>
      </c>
      <c r="B205" s="208" t="s">
        <v>2082</v>
      </c>
      <c r="C205" s="208" t="s">
        <v>2083</v>
      </c>
      <c r="D205" s="209" t="s">
        <v>396</v>
      </c>
      <c r="E205" s="210">
        <v>4.0342000000000003E-2</v>
      </c>
      <c r="F205" s="211"/>
      <c r="G205" s="212"/>
      <c r="H205" s="133"/>
    </row>
    <row r="206" spans="1:8" s="70" customFormat="1">
      <c r="A206" s="207" t="s">
        <v>1635</v>
      </c>
      <c r="B206" s="208" t="s">
        <v>484</v>
      </c>
      <c r="C206" s="208" t="s">
        <v>485</v>
      </c>
      <c r="D206" s="209" t="s">
        <v>270</v>
      </c>
      <c r="E206" s="210">
        <v>28.030200000000001</v>
      </c>
      <c r="F206" s="211"/>
      <c r="G206" s="212"/>
      <c r="H206" s="133"/>
    </row>
    <row r="207" spans="1:8" s="70" customFormat="1" ht="24">
      <c r="A207" s="207" t="s">
        <v>1641</v>
      </c>
      <c r="B207" s="208" t="s">
        <v>1571</v>
      </c>
      <c r="C207" s="208" t="s">
        <v>1572</v>
      </c>
      <c r="D207" s="209" t="s">
        <v>270</v>
      </c>
      <c r="E207" s="210">
        <v>9.8135999999999992</v>
      </c>
      <c r="F207" s="211"/>
      <c r="G207" s="212"/>
      <c r="H207" s="133"/>
    </row>
    <row r="208" spans="1:8" s="70" customFormat="1">
      <c r="A208" s="207" t="s">
        <v>1652</v>
      </c>
      <c r="B208" s="208" t="s">
        <v>1981</v>
      </c>
      <c r="C208" s="208" t="s">
        <v>1982</v>
      </c>
      <c r="D208" s="209" t="s">
        <v>274</v>
      </c>
      <c r="E208" s="210">
        <v>3.8567999999999998E-2</v>
      </c>
      <c r="F208" s="211"/>
      <c r="G208" s="212"/>
      <c r="H208" s="133"/>
    </row>
    <row r="209" spans="1:8" s="70" customFormat="1">
      <c r="A209" s="207" t="s">
        <v>1660</v>
      </c>
      <c r="B209" s="208" t="s">
        <v>1529</v>
      </c>
      <c r="C209" s="208" t="s">
        <v>1530</v>
      </c>
      <c r="D209" s="209" t="s">
        <v>270</v>
      </c>
      <c r="E209" s="210">
        <v>12.373799999999999</v>
      </c>
      <c r="F209" s="211"/>
      <c r="G209" s="212"/>
      <c r="H209" s="133"/>
    </row>
    <row r="210" spans="1:8" s="70" customFormat="1" ht="24">
      <c r="A210" s="207" t="s">
        <v>1665</v>
      </c>
      <c r="B210" s="208" t="s">
        <v>1511</v>
      </c>
      <c r="C210" s="208" t="s">
        <v>1512</v>
      </c>
      <c r="D210" s="209" t="s">
        <v>270</v>
      </c>
      <c r="E210" s="210">
        <v>2.9121999999999999</v>
      </c>
      <c r="F210" s="211"/>
      <c r="G210" s="212"/>
      <c r="H210" s="133"/>
    </row>
    <row r="211" spans="1:8" s="70" customFormat="1" ht="24">
      <c r="A211" s="207" t="s">
        <v>1672</v>
      </c>
      <c r="B211" s="208" t="s">
        <v>1514</v>
      </c>
      <c r="C211" s="208" t="s">
        <v>1515</v>
      </c>
      <c r="D211" s="209" t="s">
        <v>270</v>
      </c>
      <c r="E211" s="210">
        <v>2.621</v>
      </c>
      <c r="F211" s="211"/>
      <c r="G211" s="212"/>
      <c r="H211" s="133"/>
    </row>
    <row r="212" spans="1:8" s="70" customFormat="1" ht="24">
      <c r="A212" s="207" t="s">
        <v>1678</v>
      </c>
      <c r="B212" s="208" t="s">
        <v>1517</v>
      </c>
      <c r="C212" s="208" t="s">
        <v>1518</v>
      </c>
      <c r="D212" s="209" t="s">
        <v>270</v>
      </c>
      <c r="E212" s="210">
        <v>29.122</v>
      </c>
      <c r="F212" s="211"/>
      <c r="G212" s="212"/>
      <c r="H212" s="133"/>
    </row>
    <row r="213" spans="1:8" s="70" customFormat="1">
      <c r="A213" s="207" t="s">
        <v>1683</v>
      </c>
      <c r="B213" s="208" t="s">
        <v>402</v>
      </c>
      <c r="C213" s="208" t="s">
        <v>403</v>
      </c>
      <c r="D213" s="209" t="s">
        <v>396</v>
      </c>
      <c r="E213" s="210">
        <v>10.18</v>
      </c>
      <c r="F213" s="211"/>
      <c r="G213" s="212"/>
      <c r="H213" s="133"/>
    </row>
    <row r="214" spans="1:8" s="70" customFormat="1">
      <c r="A214" s="207" t="s">
        <v>308</v>
      </c>
      <c r="B214" s="208" t="s">
        <v>1232</v>
      </c>
      <c r="C214" s="208" t="s">
        <v>1233</v>
      </c>
      <c r="D214" s="209" t="s">
        <v>274</v>
      </c>
      <c r="E214" s="210">
        <v>1.5605000000000001E-2</v>
      </c>
      <c r="F214" s="211"/>
      <c r="G214" s="212"/>
      <c r="H214" s="133"/>
    </row>
    <row r="215" spans="1:8" s="70" customFormat="1">
      <c r="A215" s="207" t="s">
        <v>1704</v>
      </c>
      <c r="B215" s="208" t="s">
        <v>1779</v>
      </c>
      <c r="C215" s="208" t="s">
        <v>1780</v>
      </c>
      <c r="D215" s="209" t="s">
        <v>274</v>
      </c>
      <c r="E215" s="210">
        <v>2.7169999999999998E-3</v>
      </c>
      <c r="F215" s="211"/>
      <c r="G215" s="212"/>
      <c r="H215" s="133"/>
    </row>
    <row r="216" spans="1:8" s="70" customFormat="1">
      <c r="A216" s="207" t="s">
        <v>1757</v>
      </c>
      <c r="B216" s="208" t="s">
        <v>558</v>
      </c>
      <c r="C216" s="208" t="s">
        <v>559</v>
      </c>
      <c r="D216" s="209" t="s">
        <v>361</v>
      </c>
      <c r="E216" s="210">
        <v>7.5227000000000004</v>
      </c>
      <c r="F216" s="211"/>
      <c r="G216" s="212"/>
      <c r="H216" s="133"/>
    </row>
    <row r="217" spans="1:8" s="70" customFormat="1">
      <c r="A217" s="207" t="s">
        <v>1781</v>
      </c>
      <c r="B217" s="208" t="s">
        <v>2038</v>
      </c>
      <c r="C217" s="208" t="s">
        <v>2039</v>
      </c>
      <c r="D217" s="209" t="s">
        <v>400</v>
      </c>
      <c r="E217" s="210">
        <v>6.6315999999999997</v>
      </c>
      <c r="F217" s="211"/>
      <c r="G217" s="212"/>
      <c r="H217" s="133"/>
    </row>
    <row r="218" spans="1:8" s="70" customFormat="1">
      <c r="A218" s="207" t="s">
        <v>1795</v>
      </c>
      <c r="B218" s="208" t="s">
        <v>1318</v>
      </c>
      <c r="C218" s="208" t="s">
        <v>1319</v>
      </c>
      <c r="D218" s="209" t="s">
        <v>1296</v>
      </c>
      <c r="E218" s="210">
        <v>49.72</v>
      </c>
      <c r="F218" s="211"/>
      <c r="G218" s="212"/>
      <c r="H218" s="133"/>
    </row>
    <row r="219" spans="1:8" s="70" customFormat="1" ht="36">
      <c r="A219" s="207" t="s">
        <v>1804</v>
      </c>
      <c r="B219" s="208" t="s">
        <v>837</v>
      </c>
      <c r="C219" s="208" t="s">
        <v>838</v>
      </c>
      <c r="D219" s="209" t="s">
        <v>274</v>
      </c>
      <c r="E219" s="210">
        <v>1.957E-3</v>
      </c>
      <c r="F219" s="211"/>
      <c r="G219" s="212"/>
      <c r="H219" s="133"/>
    </row>
    <row r="220" spans="1:8" s="70" customFormat="1" ht="48">
      <c r="A220" s="207" t="s">
        <v>1821</v>
      </c>
      <c r="B220" s="208" t="s">
        <v>1023</v>
      </c>
      <c r="C220" s="208" t="s">
        <v>1024</v>
      </c>
      <c r="D220" s="209" t="s">
        <v>274</v>
      </c>
      <c r="E220" s="210">
        <v>3.074E-2</v>
      </c>
      <c r="F220" s="211"/>
      <c r="G220" s="212"/>
      <c r="H220" s="133"/>
    </row>
    <row r="221" spans="1:8" s="70" customFormat="1">
      <c r="A221" s="207" t="s">
        <v>1838</v>
      </c>
      <c r="B221" s="208" t="s">
        <v>1755</v>
      </c>
      <c r="C221" s="208" t="s">
        <v>1756</v>
      </c>
      <c r="D221" s="209" t="s">
        <v>1296</v>
      </c>
      <c r="E221" s="210">
        <v>174.35040000000001</v>
      </c>
      <c r="F221" s="211"/>
      <c r="G221" s="212"/>
      <c r="H221" s="133"/>
    </row>
    <row r="222" spans="1:8" s="70" customFormat="1">
      <c r="A222" s="207" t="s">
        <v>1847</v>
      </c>
      <c r="B222" s="208" t="s">
        <v>366</v>
      </c>
      <c r="C222" s="208" t="s">
        <v>367</v>
      </c>
      <c r="D222" s="209" t="s">
        <v>361</v>
      </c>
      <c r="E222" s="210">
        <v>85.555499999999995</v>
      </c>
      <c r="F222" s="211"/>
      <c r="G222" s="212"/>
      <c r="H222" s="133"/>
    </row>
    <row r="223" spans="1:8" s="70" customFormat="1" ht="24">
      <c r="A223" s="207" t="s">
        <v>1857</v>
      </c>
      <c r="B223" s="208" t="s">
        <v>1919</v>
      </c>
      <c r="C223" s="208" t="s">
        <v>1920</v>
      </c>
      <c r="D223" s="209" t="s">
        <v>396</v>
      </c>
      <c r="E223" s="210">
        <v>1434.52</v>
      </c>
      <c r="F223" s="211"/>
      <c r="G223" s="212"/>
      <c r="H223" s="133"/>
    </row>
    <row r="224" spans="1:8" s="70" customFormat="1">
      <c r="A224" s="207" t="s">
        <v>1866</v>
      </c>
      <c r="B224" s="208" t="s">
        <v>1922</v>
      </c>
      <c r="C224" s="208" t="s">
        <v>1923</v>
      </c>
      <c r="D224" s="209" t="s">
        <v>396</v>
      </c>
      <c r="E224" s="210">
        <v>2.1517999999999999E-2</v>
      </c>
      <c r="F224" s="211"/>
      <c r="G224" s="212"/>
      <c r="H224" s="133"/>
    </row>
    <row r="225" spans="1:8" s="70" customFormat="1">
      <c r="A225" s="207" t="s">
        <v>1876</v>
      </c>
      <c r="B225" s="208" t="s">
        <v>2000</v>
      </c>
      <c r="C225" s="208" t="s">
        <v>2001</v>
      </c>
      <c r="D225" s="209" t="s">
        <v>396</v>
      </c>
      <c r="E225" s="210">
        <v>21.071899999999999</v>
      </c>
      <c r="F225" s="211"/>
      <c r="G225" s="212"/>
      <c r="H225" s="133"/>
    </row>
    <row r="226" spans="1:8" s="70" customFormat="1">
      <c r="A226" s="207" t="s">
        <v>1889</v>
      </c>
      <c r="B226" s="208" t="s">
        <v>2003</v>
      </c>
      <c r="C226" s="208" t="s">
        <v>2004</v>
      </c>
      <c r="D226" s="209" t="s">
        <v>396</v>
      </c>
      <c r="E226" s="210">
        <v>42.143799999999999</v>
      </c>
      <c r="F226" s="211"/>
      <c r="G226" s="212"/>
      <c r="H226" s="133"/>
    </row>
    <row r="227" spans="1:8" s="70" customFormat="1">
      <c r="A227" s="207" t="s">
        <v>1892</v>
      </c>
      <c r="B227" s="208" t="s">
        <v>2006</v>
      </c>
      <c r="C227" s="208" t="s">
        <v>2007</v>
      </c>
      <c r="D227" s="209" t="s">
        <v>2008</v>
      </c>
      <c r="E227" s="210">
        <v>74.472899999999996</v>
      </c>
      <c r="F227" s="211"/>
      <c r="G227" s="212"/>
      <c r="H227" s="133"/>
    </row>
    <row r="228" spans="1:8" s="70" customFormat="1">
      <c r="A228" s="207" t="s">
        <v>1956</v>
      </c>
      <c r="B228" s="208" t="s">
        <v>1925</v>
      </c>
      <c r="C228" s="208" t="s">
        <v>1926</v>
      </c>
      <c r="D228" s="209" t="s">
        <v>1296</v>
      </c>
      <c r="E228" s="210">
        <v>161.3835</v>
      </c>
      <c r="F228" s="211"/>
      <c r="G228" s="212"/>
      <c r="H228" s="133"/>
    </row>
    <row r="229" spans="1:8" s="70" customFormat="1">
      <c r="A229" s="207" t="s">
        <v>1958</v>
      </c>
      <c r="B229" s="208" t="s">
        <v>1928</v>
      </c>
      <c r="C229" s="208" t="s">
        <v>1929</v>
      </c>
      <c r="D229" s="209" t="s">
        <v>361</v>
      </c>
      <c r="E229" s="210">
        <v>483.25389999999999</v>
      </c>
      <c r="F229" s="211"/>
      <c r="G229" s="212"/>
      <c r="H229" s="133"/>
    </row>
    <row r="230" spans="1:8" s="70" customFormat="1">
      <c r="A230" s="207" t="s">
        <v>1983</v>
      </c>
      <c r="B230" s="208" t="s">
        <v>1931</v>
      </c>
      <c r="C230" s="208" t="s">
        <v>1932</v>
      </c>
      <c r="D230" s="209" t="s">
        <v>1933</v>
      </c>
      <c r="E230" s="210">
        <v>430.35599999999999</v>
      </c>
      <c r="F230" s="211"/>
      <c r="G230" s="212"/>
      <c r="H230" s="133"/>
    </row>
    <row r="231" spans="1:8" s="70" customFormat="1">
      <c r="A231" s="207" t="s">
        <v>1985</v>
      </c>
      <c r="B231" s="208" t="s">
        <v>1935</v>
      </c>
      <c r="C231" s="208" t="s">
        <v>1936</v>
      </c>
      <c r="D231" s="209" t="s">
        <v>400</v>
      </c>
      <c r="E231" s="210">
        <v>1.2910999999999999</v>
      </c>
      <c r="F231" s="211"/>
      <c r="G231" s="212"/>
      <c r="H231" s="133"/>
    </row>
    <row r="232" spans="1:8" s="70" customFormat="1">
      <c r="A232" s="207" t="s">
        <v>2019</v>
      </c>
      <c r="B232" s="208" t="s">
        <v>1938</v>
      </c>
      <c r="C232" s="208" t="s">
        <v>1939</v>
      </c>
      <c r="D232" s="209" t="s">
        <v>274</v>
      </c>
      <c r="E232" s="210">
        <v>1.4345E-2</v>
      </c>
      <c r="F232" s="211"/>
      <c r="G232" s="212"/>
      <c r="H232" s="133"/>
    </row>
    <row r="233" spans="1:8" s="70" customFormat="1" ht="24">
      <c r="A233" s="207" t="s">
        <v>2020</v>
      </c>
      <c r="B233" s="208" t="s">
        <v>1941</v>
      </c>
      <c r="C233" s="208" t="s">
        <v>1942</v>
      </c>
      <c r="D233" s="209" t="s">
        <v>396</v>
      </c>
      <c r="E233" s="210">
        <v>298.3802</v>
      </c>
      <c r="F233" s="211"/>
      <c r="G233" s="212"/>
      <c r="H233" s="133"/>
    </row>
    <row r="234" spans="1:8" s="70" customFormat="1" ht="24">
      <c r="A234" s="207" t="s">
        <v>2046</v>
      </c>
      <c r="B234" s="208" t="s">
        <v>1944</v>
      </c>
      <c r="C234" s="208" t="s">
        <v>1945</v>
      </c>
      <c r="D234" s="209" t="s">
        <v>396</v>
      </c>
      <c r="E234" s="210">
        <v>215.178</v>
      </c>
      <c r="F234" s="211"/>
      <c r="G234" s="212"/>
      <c r="H234" s="133"/>
    </row>
    <row r="235" spans="1:8" s="70" customFormat="1">
      <c r="A235" s="207" t="s">
        <v>2085</v>
      </c>
      <c r="B235" s="208" t="s">
        <v>1947</v>
      </c>
      <c r="C235" s="208" t="s">
        <v>1948</v>
      </c>
      <c r="D235" s="209" t="s">
        <v>1296</v>
      </c>
      <c r="E235" s="210">
        <v>11.6913</v>
      </c>
      <c r="F235" s="211"/>
      <c r="G235" s="212"/>
      <c r="H235" s="133"/>
    </row>
    <row r="236" spans="1:8" s="70" customFormat="1">
      <c r="A236" s="207" t="s">
        <v>2093</v>
      </c>
      <c r="B236" s="208" t="s">
        <v>1950</v>
      </c>
      <c r="C236" s="208" t="s">
        <v>1951</v>
      </c>
      <c r="D236" s="209" t="s">
        <v>1296</v>
      </c>
      <c r="E236" s="210">
        <v>21.517800000000001</v>
      </c>
      <c r="F236" s="211"/>
      <c r="G236" s="212"/>
      <c r="H236" s="133"/>
    </row>
    <row r="237" spans="1:8" s="70" customFormat="1">
      <c r="A237" s="207" t="s">
        <v>2110</v>
      </c>
      <c r="B237" s="208" t="s">
        <v>1953</v>
      </c>
      <c r="C237" s="208" t="s">
        <v>1954</v>
      </c>
      <c r="D237" s="209" t="s">
        <v>1955</v>
      </c>
      <c r="E237" s="210">
        <v>3.1918000000000002</v>
      </c>
      <c r="F237" s="211"/>
      <c r="G237" s="212"/>
      <c r="H237" s="133"/>
    </row>
    <row r="238" spans="1:8" s="70" customFormat="1">
      <c r="A238" s="207" t="s">
        <v>2120</v>
      </c>
      <c r="B238" s="208" t="s">
        <v>1538</v>
      </c>
      <c r="C238" s="208" t="s">
        <v>1539</v>
      </c>
      <c r="D238" s="209" t="s">
        <v>361</v>
      </c>
      <c r="E238" s="210">
        <v>474.32900000000001</v>
      </c>
      <c r="F238" s="211"/>
      <c r="G238" s="212"/>
      <c r="H238" s="133"/>
    </row>
    <row r="239" spans="1:8" s="70" customFormat="1" ht="24">
      <c r="A239" s="207" t="s">
        <v>2122</v>
      </c>
      <c r="B239" s="208" t="s">
        <v>2200</v>
      </c>
      <c r="C239" s="208" t="s">
        <v>2201</v>
      </c>
      <c r="D239" s="209" t="s">
        <v>274</v>
      </c>
      <c r="E239" s="210">
        <v>5.1999999999999995E-4</v>
      </c>
      <c r="F239" s="211"/>
      <c r="G239" s="212"/>
      <c r="H239" s="133"/>
    </row>
    <row r="240" spans="1:8" s="70" customFormat="1">
      <c r="A240" s="207" t="s">
        <v>2124</v>
      </c>
      <c r="B240" s="208" t="s">
        <v>1396</v>
      </c>
      <c r="C240" s="208" t="s">
        <v>1397</v>
      </c>
      <c r="D240" s="209" t="s">
        <v>396</v>
      </c>
      <c r="E240" s="210">
        <v>1.7882</v>
      </c>
      <c r="F240" s="211"/>
      <c r="G240" s="212"/>
      <c r="H240" s="133"/>
    </row>
    <row r="241" spans="1:8" s="70" customFormat="1" ht="36">
      <c r="A241" s="207" t="s">
        <v>2132</v>
      </c>
      <c r="B241" s="208" t="s">
        <v>1426</v>
      </c>
      <c r="C241" s="208" t="s">
        <v>1427</v>
      </c>
      <c r="D241" s="209" t="s">
        <v>400</v>
      </c>
      <c r="E241" s="210">
        <v>0.68640000000000001</v>
      </c>
      <c r="F241" s="211"/>
      <c r="G241" s="212"/>
      <c r="H241" s="133"/>
    </row>
    <row r="242" spans="1:8" s="70" customFormat="1">
      <c r="A242" s="207" t="s">
        <v>2149</v>
      </c>
      <c r="B242" s="208" t="s">
        <v>1399</v>
      </c>
      <c r="C242" s="208" t="s">
        <v>1400</v>
      </c>
      <c r="D242" s="209" t="s">
        <v>400</v>
      </c>
      <c r="E242" s="210">
        <v>51.08</v>
      </c>
      <c r="F242" s="211"/>
      <c r="G242" s="212"/>
      <c r="H242" s="133"/>
    </row>
    <row r="243" spans="1:8" s="70" customFormat="1">
      <c r="A243" s="207" t="s">
        <v>2155</v>
      </c>
      <c r="B243" s="208" t="s">
        <v>1430</v>
      </c>
      <c r="C243" s="208" t="s">
        <v>1431</v>
      </c>
      <c r="D243" s="209" t="s">
        <v>1296</v>
      </c>
      <c r="E243" s="210">
        <v>5.2427999999999999</v>
      </c>
      <c r="F243" s="211"/>
      <c r="G243" s="212"/>
      <c r="H243" s="133"/>
    </row>
    <row r="244" spans="1:8" s="70" customFormat="1">
      <c r="A244" s="207" t="s">
        <v>2156</v>
      </c>
      <c r="B244" s="208" t="s">
        <v>2041</v>
      </c>
      <c r="C244" s="208" t="s">
        <v>2042</v>
      </c>
      <c r="D244" s="209" t="s">
        <v>396</v>
      </c>
      <c r="E244" s="210">
        <v>63.0002</v>
      </c>
      <c r="F244" s="211"/>
      <c r="G244" s="212"/>
      <c r="H244" s="133"/>
    </row>
    <row r="245" spans="1:8" s="70" customFormat="1" ht="24">
      <c r="A245" s="207" t="s">
        <v>2157</v>
      </c>
      <c r="B245" s="208" t="s">
        <v>2044</v>
      </c>
      <c r="C245" s="208" t="s">
        <v>2045</v>
      </c>
      <c r="D245" s="209" t="s">
        <v>396</v>
      </c>
      <c r="E245" s="210">
        <v>580.26499999999999</v>
      </c>
      <c r="F245" s="211"/>
      <c r="G245" s="212"/>
      <c r="H245" s="133"/>
    </row>
    <row r="246" spans="1:8" s="70" customFormat="1">
      <c r="A246" s="207" t="s">
        <v>2172</v>
      </c>
      <c r="B246" s="208" t="s">
        <v>405</v>
      </c>
      <c r="C246" s="208" t="s">
        <v>467</v>
      </c>
      <c r="D246" s="209" t="s">
        <v>407</v>
      </c>
      <c r="E246" s="210">
        <v>9.7919999999999993E-2</v>
      </c>
      <c r="F246" s="211"/>
      <c r="G246" s="212"/>
      <c r="H246" s="133"/>
    </row>
    <row r="247" spans="1:8" s="70" customFormat="1">
      <c r="A247" s="207" t="s">
        <v>2202</v>
      </c>
      <c r="B247" s="208" t="s">
        <v>405</v>
      </c>
      <c r="C247" s="208" t="s">
        <v>406</v>
      </c>
      <c r="D247" s="209" t="s">
        <v>407</v>
      </c>
      <c r="E247" s="210">
        <v>0.638602</v>
      </c>
      <c r="F247" s="211"/>
      <c r="G247" s="212"/>
      <c r="H247" s="133"/>
    </row>
    <row r="248" spans="1:8" s="70" customFormat="1" ht="24">
      <c r="A248" s="207" t="s">
        <v>2214</v>
      </c>
      <c r="B248" s="208" t="s">
        <v>405</v>
      </c>
      <c r="C248" s="208" t="s">
        <v>1957</v>
      </c>
      <c r="D248" s="209" t="s">
        <v>270</v>
      </c>
      <c r="E248" s="210">
        <v>29.407699999999998</v>
      </c>
      <c r="F248" s="211"/>
      <c r="G248" s="212"/>
      <c r="H248" s="133"/>
    </row>
    <row r="249" spans="1:8" s="70" customFormat="1">
      <c r="A249" s="207" t="s">
        <v>2218</v>
      </c>
      <c r="B249" s="208" t="s">
        <v>405</v>
      </c>
      <c r="C249" s="208" t="s">
        <v>1984</v>
      </c>
      <c r="D249" s="209" t="s">
        <v>361</v>
      </c>
      <c r="E249" s="210">
        <v>196.6968</v>
      </c>
      <c r="F249" s="211"/>
      <c r="G249" s="212"/>
      <c r="H249" s="133"/>
    </row>
    <row r="250" spans="1:8" s="70" customFormat="1">
      <c r="A250" s="207" t="s">
        <v>2228</v>
      </c>
      <c r="B250" s="208" t="s">
        <v>405</v>
      </c>
      <c r="C250" s="208" t="s">
        <v>516</v>
      </c>
      <c r="D250" s="209" t="s">
        <v>407</v>
      </c>
      <c r="E250" s="210">
        <v>2.1770000000000001E-2</v>
      </c>
      <c r="F250" s="211"/>
      <c r="G250" s="212"/>
      <c r="H250" s="133"/>
    </row>
    <row r="251" spans="1:8" s="70" customFormat="1">
      <c r="A251" s="207" t="s">
        <v>2244</v>
      </c>
      <c r="B251" s="208" t="s">
        <v>405</v>
      </c>
      <c r="C251" s="208" t="s">
        <v>514</v>
      </c>
      <c r="D251" s="209" t="s">
        <v>407</v>
      </c>
      <c r="E251" s="210">
        <v>0.29414000000000001</v>
      </c>
      <c r="F251" s="211"/>
      <c r="G251" s="212"/>
      <c r="H251" s="133"/>
    </row>
    <row r="252" spans="1:8" s="70" customFormat="1">
      <c r="A252" s="207" t="s">
        <v>2246</v>
      </c>
      <c r="B252" s="208" t="s">
        <v>405</v>
      </c>
      <c r="C252" s="208" t="s">
        <v>464</v>
      </c>
      <c r="D252" s="209" t="s">
        <v>407</v>
      </c>
      <c r="E252" s="210">
        <v>7.4052000000000007E-2</v>
      </c>
      <c r="F252" s="211"/>
      <c r="G252" s="212"/>
      <c r="H252" s="133"/>
    </row>
    <row r="253" spans="1:8" s="70" customFormat="1">
      <c r="A253" s="207" t="s">
        <v>2248</v>
      </c>
      <c r="B253" s="208" t="s">
        <v>405</v>
      </c>
      <c r="C253" s="208" t="s">
        <v>462</v>
      </c>
      <c r="D253" s="209" t="s">
        <v>407</v>
      </c>
      <c r="E253" s="210">
        <v>0.44217000000000001</v>
      </c>
      <c r="F253" s="211"/>
      <c r="G253" s="212"/>
      <c r="H253" s="133"/>
    </row>
    <row r="254" spans="1:8" s="70" customFormat="1" ht="24">
      <c r="A254" s="207" t="s">
        <v>2263</v>
      </c>
      <c r="B254" s="208" t="s">
        <v>561</v>
      </c>
      <c r="C254" s="208" t="s">
        <v>1490</v>
      </c>
      <c r="D254" s="209" t="s">
        <v>361</v>
      </c>
      <c r="E254" s="210">
        <v>19.190000000000001</v>
      </c>
      <c r="F254" s="211"/>
      <c r="G254" s="212"/>
      <c r="H254" s="133"/>
    </row>
    <row r="255" spans="1:8" s="70" customFormat="1">
      <c r="A255" s="207" t="s">
        <v>2277</v>
      </c>
      <c r="B255" s="208" t="s">
        <v>561</v>
      </c>
      <c r="C255" s="208" t="s">
        <v>3394</v>
      </c>
      <c r="D255" s="209" t="s">
        <v>274</v>
      </c>
      <c r="E255" s="210">
        <v>1.363E-2</v>
      </c>
      <c r="F255" s="211"/>
      <c r="G255" s="212"/>
      <c r="H255" s="133"/>
    </row>
    <row r="256" spans="1:8" s="70" customFormat="1">
      <c r="A256" s="207" t="s">
        <v>2291</v>
      </c>
      <c r="B256" s="208" t="s">
        <v>561</v>
      </c>
      <c r="C256" s="208" t="s">
        <v>3395</v>
      </c>
      <c r="D256" s="209" t="s">
        <v>274</v>
      </c>
      <c r="E256" s="210">
        <v>2.9669999999999998E-2</v>
      </c>
      <c r="F256" s="211"/>
      <c r="G256" s="212"/>
      <c r="H256" s="133"/>
    </row>
    <row r="257" spans="1:8" s="70" customFormat="1">
      <c r="A257" s="207" t="s">
        <v>2308</v>
      </c>
      <c r="B257" s="208" t="s">
        <v>561</v>
      </c>
      <c r="C257" s="208" t="s">
        <v>3396</v>
      </c>
      <c r="D257" s="209" t="s">
        <v>274</v>
      </c>
      <c r="E257" s="210">
        <v>2.29E-2</v>
      </c>
      <c r="F257" s="211"/>
      <c r="G257" s="212"/>
      <c r="H257" s="133"/>
    </row>
    <row r="258" spans="1:8" s="70" customFormat="1">
      <c r="A258" s="207" t="s">
        <v>2309</v>
      </c>
      <c r="B258" s="208" t="s">
        <v>561</v>
      </c>
      <c r="C258" s="208" t="s">
        <v>3397</v>
      </c>
      <c r="D258" s="209" t="s">
        <v>274</v>
      </c>
      <c r="E258" s="210">
        <v>2.12E-2</v>
      </c>
      <c r="F258" s="211"/>
      <c r="G258" s="212"/>
      <c r="H258" s="133"/>
    </row>
    <row r="259" spans="1:8" s="70" customFormat="1" ht="24">
      <c r="A259" s="207" t="s">
        <v>2310</v>
      </c>
      <c r="B259" s="208" t="s">
        <v>561</v>
      </c>
      <c r="C259" s="208" t="s">
        <v>3398</v>
      </c>
      <c r="D259" s="209" t="s">
        <v>274</v>
      </c>
      <c r="E259" s="210">
        <v>9.0039999999999995E-2</v>
      </c>
      <c r="F259" s="211"/>
      <c r="G259" s="212"/>
      <c r="H259" s="133"/>
    </row>
    <row r="260" spans="1:8" s="70" customFormat="1">
      <c r="A260" s="207" t="s">
        <v>2311</v>
      </c>
      <c r="B260" s="208" t="s">
        <v>561</v>
      </c>
      <c r="C260" s="208" t="s">
        <v>3399</v>
      </c>
      <c r="D260" s="209" t="s">
        <v>274</v>
      </c>
      <c r="E260" s="210">
        <v>6.4329999999999998E-2</v>
      </c>
      <c r="F260" s="211"/>
      <c r="G260" s="212"/>
      <c r="H260" s="133"/>
    </row>
    <row r="261" spans="1:8" s="70" customFormat="1">
      <c r="A261" s="207" t="s">
        <v>2312</v>
      </c>
      <c r="B261" s="208" t="s">
        <v>561</v>
      </c>
      <c r="C261" s="208" t="s">
        <v>3400</v>
      </c>
      <c r="D261" s="209" t="s">
        <v>274</v>
      </c>
      <c r="E261" s="210">
        <v>9.1310000000000002E-2</v>
      </c>
      <c r="F261" s="211"/>
      <c r="G261" s="212"/>
      <c r="H261" s="133"/>
    </row>
    <row r="262" spans="1:8" s="70" customFormat="1">
      <c r="A262" s="207" t="s">
        <v>2314</v>
      </c>
      <c r="B262" s="208" t="s">
        <v>561</v>
      </c>
      <c r="C262" s="208" t="s">
        <v>2422</v>
      </c>
      <c r="D262" s="209" t="s">
        <v>361</v>
      </c>
      <c r="E262" s="210">
        <v>4.1718000000000002</v>
      </c>
      <c r="F262" s="211"/>
      <c r="G262" s="212"/>
      <c r="H262" s="133"/>
    </row>
    <row r="263" spans="1:8" s="70" customFormat="1">
      <c r="A263" s="207" t="s">
        <v>2321</v>
      </c>
      <c r="B263" s="208" t="s">
        <v>561</v>
      </c>
      <c r="C263" s="208" t="s">
        <v>2386</v>
      </c>
      <c r="D263" s="209" t="s">
        <v>274</v>
      </c>
      <c r="E263" s="210">
        <v>1.7999999999999999E-2</v>
      </c>
      <c r="F263" s="211"/>
      <c r="G263" s="212"/>
      <c r="H263" s="133"/>
    </row>
    <row r="264" spans="1:8" s="70" customFormat="1">
      <c r="A264" s="207" t="s">
        <v>2322</v>
      </c>
      <c r="B264" s="208" t="s">
        <v>561</v>
      </c>
      <c r="C264" s="208" t="s">
        <v>1323</v>
      </c>
      <c r="D264" s="209" t="s">
        <v>400</v>
      </c>
      <c r="E264" s="210">
        <v>24</v>
      </c>
      <c r="F264" s="211"/>
      <c r="G264" s="212"/>
      <c r="H264" s="133"/>
    </row>
    <row r="265" spans="1:8" s="70" customFormat="1">
      <c r="A265" s="207" t="s">
        <v>2323</v>
      </c>
      <c r="B265" s="208" t="s">
        <v>561</v>
      </c>
      <c r="C265" s="208" t="s">
        <v>1321</v>
      </c>
      <c r="D265" s="209" t="s">
        <v>400</v>
      </c>
      <c r="E265" s="210">
        <v>8</v>
      </c>
      <c r="F265" s="211"/>
      <c r="G265" s="212"/>
      <c r="H265" s="133"/>
    </row>
    <row r="266" spans="1:8" s="70" customFormat="1">
      <c r="A266" s="207" t="s">
        <v>2351</v>
      </c>
      <c r="B266" s="208" t="s">
        <v>561</v>
      </c>
      <c r="C266" s="208" t="s">
        <v>2313</v>
      </c>
      <c r="D266" s="209" t="s">
        <v>400</v>
      </c>
      <c r="E266" s="210">
        <v>12</v>
      </c>
      <c r="F266" s="211"/>
      <c r="G266" s="212"/>
      <c r="H266" s="133"/>
    </row>
    <row r="267" spans="1:8" s="70" customFormat="1">
      <c r="A267" s="207" t="s">
        <v>2364</v>
      </c>
      <c r="B267" s="208" t="s">
        <v>561</v>
      </c>
      <c r="C267" s="208" t="s">
        <v>1303</v>
      </c>
      <c r="D267" s="209" t="s">
        <v>400</v>
      </c>
      <c r="E267" s="210">
        <v>60</v>
      </c>
      <c r="F267" s="211"/>
      <c r="G267" s="212"/>
      <c r="H267" s="133"/>
    </row>
    <row r="268" spans="1:8" s="70" customFormat="1">
      <c r="A268" s="207" t="s">
        <v>2370</v>
      </c>
      <c r="B268" s="208" t="s">
        <v>561</v>
      </c>
      <c r="C268" s="208" t="s">
        <v>1302</v>
      </c>
      <c r="D268" s="209" t="s">
        <v>1296</v>
      </c>
      <c r="E268" s="210">
        <v>59.6</v>
      </c>
      <c r="F268" s="211"/>
      <c r="G268" s="212"/>
      <c r="H268" s="133"/>
    </row>
    <row r="269" spans="1:8" s="70" customFormat="1" ht="24">
      <c r="A269" s="207" t="s">
        <v>2385</v>
      </c>
      <c r="B269" s="208" t="s">
        <v>561</v>
      </c>
      <c r="C269" s="208" t="s">
        <v>1289</v>
      </c>
      <c r="D269" s="209" t="s">
        <v>400</v>
      </c>
      <c r="E269" s="210">
        <v>109.005</v>
      </c>
      <c r="F269" s="211"/>
      <c r="G269" s="212"/>
      <c r="H269" s="133"/>
    </row>
    <row r="270" spans="1:8" s="70" customFormat="1">
      <c r="A270" s="207" t="s">
        <v>2387</v>
      </c>
      <c r="B270" s="208" t="s">
        <v>561</v>
      </c>
      <c r="C270" s="208" t="s">
        <v>1298</v>
      </c>
      <c r="D270" s="209" t="s">
        <v>361</v>
      </c>
      <c r="E270" s="210">
        <v>263.31</v>
      </c>
      <c r="F270" s="211"/>
      <c r="G270" s="212"/>
      <c r="H270" s="133"/>
    </row>
    <row r="271" spans="1:8" s="70" customFormat="1">
      <c r="A271" s="207" t="s">
        <v>2395</v>
      </c>
      <c r="B271" s="208" t="s">
        <v>561</v>
      </c>
      <c r="C271" s="208" t="s">
        <v>2247</v>
      </c>
      <c r="D271" s="209" t="s">
        <v>274</v>
      </c>
      <c r="E271" s="210">
        <v>0.20499999999999999</v>
      </c>
      <c r="F271" s="211"/>
      <c r="G271" s="212"/>
      <c r="H271" s="133"/>
    </row>
    <row r="272" spans="1:8" s="70" customFormat="1">
      <c r="A272" s="207" t="s">
        <v>2403</v>
      </c>
      <c r="B272" s="208" t="s">
        <v>561</v>
      </c>
      <c r="C272" s="208" t="s">
        <v>2245</v>
      </c>
      <c r="D272" s="209" t="s">
        <v>274</v>
      </c>
      <c r="E272" s="210">
        <v>9.5299999999999996E-2</v>
      </c>
      <c r="F272" s="211"/>
      <c r="G272" s="212"/>
      <c r="H272" s="133"/>
    </row>
    <row r="273" spans="1:8" s="70" customFormat="1">
      <c r="A273" s="207" t="s">
        <v>2411</v>
      </c>
      <c r="B273" s="208" t="s">
        <v>561</v>
      </c>
      <c r="C273" s="208" t="s">
        <v>2215</v>
      </c>
      <c r="D273" s="209" t="s">
        <v>1296</v>
      </c>
      <c r="E273" s="210">
        <v>11.95</v>
      </c>
      <c r="F273" s="211"/>
      <c r="G273" s="212"/>
      <c r="H273" s="133"/>
    </row>
    <row r="274" spans="1:8" s="70" customFormat="1">
      <c r="A274" s="207" t="s">
        <v>2421</v>
      </c>
      <c r="B274" s="208" t="s">
        <v>561</v>
      </c>
      <c r="C274" s="208" t="s">
        <v>406</v>
      </c>
      <c r="D274" s="209" t="s">
        <v>274</v>
      </c>
      <c r="E274" s="210">
        <v>0.87894099999999997</v>
      </c>
      <c r="F274" s="211"/>
      <c r="G274" s="212"/>
      <c r="H274" s="133"/>
    </row>
    <row r="275" spans="1:8" s="70" customFormat="1">
      <c r="A275" s="207" t="s">
        <v>2423</v>
      </c>
      <c r="B275" s="208" t="s">
        <v>561</v>
      </c>
      <c r="C275" s="208" t="s">
        <v>2121</v>
      </c>
      <c r="D275" s="209" t="s">
        <v>274</v>
      </c>
      <c r="E275" s="210">
        <v>0.17630000000000001</v>
      </c>
      <c r="F275" s="211"/>
      <c r="G275" s="212"/>
      <c r="H275" s="133"/>
    </row>
    <row r="276" spans="1:8" s="70" customFormat="1">
      <c r="A276" s="207" t="s">
        <v>2435</v>
      </c>
      <c r="B276" s="208" t="s">
        <v>561</v>
      </c>
      <c r="C276" s="208" t="s">
        <v>514</v>
      </c>
      <c r="D276" s="209" t="s">
        <v>274</v>
      </c>
      <c r="E276" s="210">
        <v>2.6100000000000002E-2</v>
      </c>
      <c r="F276" s="211"/>
      <c r="G276" s="212"/>
      <c r="H276" s="133"/>
    </row>
    <row r="277" spans="1:8" s="70" customFormat="1">
      <c r="A277" s="207" t="s">
        <v>2447</v>
      </c>
      <c r="B277" s="208" t="s">
        <v>561</v>
      </c>
      <c r="C277" s="208" t="s">
        <v>1890</v>
      </c>
      <c r="D277" s="209" t="s">
        <v>361</v>
      </c>
      <c r="E277" s="210">
        <v>84.624799999999993</v>
      </c>
      <c r="F277" s="211"/>
      <c r="G277" s="212"/>
      <c r="H277" s="133"/>
    </row>
    <row r="278" spans="1:8" s="70" customFormat="1" ht="24">
      <c r="A278" s="207" t="s">
        <v>2448</v>
      </c>
      <c r="B278" s="208" t="s">
        <v>561</v>
      </c>
      <c r="C278" s="208" t="s">
        <v>1547</v>
      </c>
      <c r="D278" s="209" t="s">
        <v>361</v>
      </c>
      <c r="E278" s="210">
        <v>186.327</v>
      </c>
      <c r="F278" s="211"/>
      <c r="G278" s="212"/>
      <c r="H278" s="133"/>
    </row>
    <row r="279" spans="1:8" s="70" customFormat="1" ht="24">
      <c r="A279" s="207" t="s">
        <v>2449</v>
      </c>
      <c r="B279" s="208" t="s">
        <v>561</v>
      </c>
      <c r="C279" s="208" t="s">
        <v>1496</v>
      </c>
      <c r="D279" s="209" t="s">
        <v>361</v>
      </c>
      <c r="E279" s="210">
        <v>14.56</v>
      </c>
      <c r="F279" s="211"/>
      <c r="G279" s="212"/>
      <c r="H279" s="133"/>
    </row>
    <row r="280" spans="1:8" s="70" customFormat="1" ht="24">
      <c r="A280" s="207" t="s">
        <v>2450</v>
      </c>
      <c r="B280" s="208" t="s">
        <v>561</v>
      </c>
      <c r="C280" s="208" t="s">
        <v>1494</v>
      </c>
      <c r="D280" s="209" t="s">
        <v>361</v>
      </c>
      <c r="E280" s="210">
        <v>29.12</v>
      </c>
      <c r="F280" s="211"/>
      <c r="G280" s="212"/>
      <c r="H280" s="133"/>
    </row>
    <row r="281" spans="1:8" s="70" customFormat="1" ht="24">
      <c r="A281" s="207" t="s">
        <v>2451</v>
      </c>
      <c r="B281" s="208" t="s">
        <v>561</v>
      </c>
      <c r="C281" s="208" t="s">
        <v>1492</v>
      </c>
      <c r="D281" s="209" t="s">
        <v>361</v>
      </c>
      <c r="E281" s="210">
        <v>15.08</v>
      </c>
      <c r="F281" s="211"/>
      <c r="G281" s="212"/>
      <c r="H281" s="133"/>
    </row>
    <row r="282" spans="1:8" s="70" customFormat="1" ht="24">
      <c r="A282" s="207" t="s">
        <v>2452</v>
      </c>
      <c r="B282" s="208" t="s">
        <v>561</v>
      </c>
      <c r="C282" s="208" t="s">
        <v>1486</v>
      </c>
      <c r="D282" s="209" t="s">
        <v>361</v>
      </c>
      <c r="E282" s="210">
        <v>5.16</v>
      </c>
      <c r="F282" s="211"/>
      <c r="G282" s="212"/>
      <c r="H282" s="133"/>
    </row>
    <row r="283" spans="1:8" s="70" customFormat="1" ht="24">
      <c r="A283" s="207" t="s">
        <v>2453</v>
      </c>
      <c r="B283" s="208" t="s">
        <v>561</v>
      </c>
      <c r="C283" s="208" t="s">
        <v>1488</v>
      </c>
      <c r="D283" s="209" t="s">
        <v>361</v>
      </c>
      <c r="E283" s="210">
        <v>12.52</v>
      </c>
      <c r="F283" s="211"/>
      <c r="G283" s="212"/>
      <c r="H283" s="133"/>
    </row>
    <row r="284" spans="1:8" s="70" customFormat="1" ht="24">
      <c r="A284" s="207" t="s">
        <v>2454</v>
      </c>
      <c r="B284" s="208" t="s">
        <v>561</v>
      </c>
      <c r="C284" s="208" t="s">
        <v>1484</v>
      </c>
      <c r="D284" s="209" t="s">
        <v>361</v>
      </c>
      <c r="E284" s="210">
        <v>11.2</v>
      </c>
      <c r="F284" s="211"/>
      <c r="G284" s="212"/>
      <c r="H284" s="133"/>
    </row>
    <row r="285" spans="1:8" s="70" customFormat="1" ht="24">
      <c r="A285" s="207" t="s">
        <v>2455</v>
      </c>
      <c r="B285" s="208" t="s">
        <v>561</v>
      </c>
      <c r="C285" s="208" t="s">
        <v>1476</v>
      </c>
      <c r="D285" s="209" t="s">
        <v>361</v>
      </c>
      <c r="E285" s="210">
        <v>12.58</v>
      </c>
      <c r="F285" s="211"/>
      <c r="G285" s="212"/>
      <c r="H285" s="133"/>
    </row>
    <row r="286" spans="1:8" s="70" customFormat="1" ht="24">
      <c r="A286" s="207" t="s">
        <v>254</v>
      </c>
      <c r="B286" s="208" t="s">
        <v>561</v>
      </c>
      <c r="C286" s="208" t="s">
        <v>1482</v>
      </c>
      <c r="D286" s="209" t="s">
        <v>361</v>
      </c>
      <c r="E286" s="210">
        <v>17.5</v>
      </c>
      <c r="F286" s="211"/>
      <c r="G286" s="212"/>
      <c r="H286" s="133"/>
    </row>
    <row r="287" spans="1:8" s="70" customFormat="1" ht="24">
      <c r="A287" s="207" t="s">
        <v>2456</v>
      </c>
      <c r="B287" s="208" t="s">
        <v>561</v>
      </c>
      <c r="C287" s="208" t="s">
        <v>1480</v>
      </c>
      <c r="D287" s="209" t="s">
        <v>361</v>
      </c>
      <c r="E287" s="210">
        <v>32.200000000000003</v>
      </c>
      <c r="F287" s="211"/>
      <c r="G287" s="212"/>
      <c r="H287" s="133"/>
    </row>
    <row r="288" spans="1:8" s="70" customFormat="1" ht="24">
      <c r="A288" s="207" t="s">
        <v>2457</v>
      </c>
      <c r="B288" s="208" t="s">
        <v>561</v>
      </c>
      <c r="C288" s="208" t="s">
        <v>1478</v>
      </c>
      <c r="D288" s="209" t="s">
        <v>361</v>
      </c>
      <c r="E288" s="210">
        <v>14</v>
      </c>
      <c r="F288" s="211"/>
      <c r="G288" s="212"/>
      <c r="H288" s="133"/>
    </row>
    <row r="289" spans="1:8" s="70" customFormat="1">
      <c r="A289" s="207" t="s">
        <v>2458</v>
      </c>
      <c r="B289" s="208" t="s">
        <v>561</v>
      </c>
      <c r="C289" s="208" t="s">
        <v>761</v>
      </c>
      <c r="D289" s="209" t="s">
        <v>274</v>
      </c>
      <c r="E289" s="210">
        <v>1.9E-3</v>
      </c>
      <c r="F289" s="211"/>
      <c r="G289" s="212"/>
      <c r="H289" s="133"/>
    </row>
    <row r="290" spans="1:8" s="70" customFormat="1">
      <c r="A290" s="207" t="s">
        <v>2459</v>
      </c>
      <c r="B290" s="208" t="s">
        <v>561</v>
      </c>
      <c r="C290" s="208" t="s">
        <v>2500</v>
      </c>
      <c r="D290" s="209" t="s">
        <v>361</v>
      </c>
      <c r="E290" s="210">
        <v>1.47</v>
      </c>
      <c r="F290" s="211"/>
      <c r="G290" s="212"/>
      <c r="H290" s="133"/>
    </row>
    <row r="291" spans="1:8" s="70" customFormat="1">
      <c r="A291" s="207" t="s">
        <v>2460</v>
      </c>
      <c r="B291" s="208" t="s">
        <v>561</v>
      </c>
      <c r="C291" s="208" t="s">
        <v>1460</v>
      </c>
      <c r="D291" s="209" t="s">
        <v>361</v>
      </c>
      <c r="E291" s="210">
        <v>3.78</v>
      </c>
      <c r="F291" s="211"/>
      <c r="G291" s="212"/>
      <c r="H291" s="133"/>
    </row>
    <row r="292" spans="1:8" s="70" customFormat="1">
      <c r="A292" s="207" t="s">
        <v>2461</v>
      </c>
      <c r="B292" s="208" t="s">
        <v>561</v>
      </c>
      <c r="C292" s="208" t="s">
        <v>1446</v>
      </c>
      <c r="D292" s="209" t="s">
        <v>361</v>
      </c>
      <c r="E292" s="210">
        <v>3.78</v>
      </c>
      <c r="F292" s="211"/>
      <c r="G292" s="212"/>
      <c r="H292" s="133"/>
    </row>
    <row r="293" spans="1:8" s="70" customFormat="1" ht="24">
      <c r="A293" s="207" t="s">
        <v>2462</v>
      </c>
      <c r="B293" s="208" t="s">
        <v>561</v>
      </c>
      <c r="C293" s="208" t="s">
        <v>1417</v>
      </c>
      <c r="D293" s="209" t="s">
        <v>361</v>
      </c>
      <c r="E293" s="210">
        <v>1.008</v>
      </c>
      <c r="F293" s="211"/>
      <c r="G293" s="212"/>
      <c r="H293" s="133"/>
    </row>
    <row r="294" spans="1:8" s="70" customFormat="1" ht="24">
      <c r="A294" s="207" t="s">
        <v>2463</v>
      </c>
      <c r="B294" s="208" t="s">
        <v>561</v>
      </c>
      <c r="C294" s="208" t="s">
        <v>1402</v>
      </c>
      <c r="D294" s="209" t="s">
        <v>361</v>
      </c>
      <c r="E294" s="210">
        <v>6.63</v>
      </c>
      <c r="F294" s="211"/>
      <c r="G294" s="212"/>
      <c r="H294" s="133"/>
    </row>
    <row r="295" spans="1:8" s="70" customFormat="1">
      <c r="A295" s="207" t="s">
        <v>2464</v>
      </c>
      <c r="B295" s="208" t="s">
        <v>561</v>
      </c>
      <c r="C295" s="208" t="s">
        <v>1359</v>
      </c>
      <c r="D295" s="209" t="s">
        <v>361</v>
      </c>
      <c r="E295" s="210">
        <v>18.8</v>
      </c>
      <c r="F295" s="211"/>
      <c r="G295" s="212"/>
      <c r="H295" s="133"/>
    </row>
    <row r="296" spans="1:8" s="70" customFormat="1">
      <c r="A296" s="207" t="s">
        <v>2465</v>
      </c>
      <c r="B296" s="208" t="s">
        <v>561</v>
      </c>
      <c r="C296" s="208" t="s">
        <v>1300</v>
      </c>
      <c r="D296" s="209" t="s">
        <v>1296</v>
      </c>
      <c r="E296" s="210">
        <v>30</v>
      </c>
      <c r="F296" s="211"/>
      <c r="G296" s="212"/>
      <c r="H296" s="133"/>
    </row>
    <row r="297" spans="1:8" s="70" customFormat="1" ht="24">
      <c r="A297" s="207" t="s">
        <v>2466</v>
      </c>
      <c r="B297" s="208" t="s">
        <v>561</v>
      </c>
      <c r="C297" s="208" t="s">
        <v>1186</v>
      </c>
      <c r="D297" s="209" t="s">
        <v>361</v>
      </c>
      <c r="E297" s="210">
        <v>208.88399999999999</v>
      </c>
      <c r="F297" s="211"/>
      <c r="G297" s="212"/>
      <c r="H297" s="133"/>
    </row>
    <row r="298" spans="1:8" s="70" customFormat="1">
      <c r="A298" s="207" t="s">
        <v>2467</v>
      </c>
      <c r="B298" s="208" t="s">
        <v>561</v>
      </c>
      <c r="C298" s="208" t="s">
        <v>467</v>
      </c>
      <c r="D298" s="209" t="s">
        <v>274</v>
      </c>
      <c r="E298" s="210">
        <v>0.96601800000000004</v>
      </c>
      <c r="F298" s="211"/>
      <c r="G298" s="212"/>
      <c r="H298" s="133"/>
    </row>
    <row r="299" spans="1:8" s="70" customFormat="1">
      <c r="A299" s="207" t="s">
        <v>2468</v>
      </c>
      <c r="B299" s="208" t="s">
        <v>561</v>
      </c>
      <c r="C299" s="208" t="s">
        <v>658</v>
      </c>
      <c r="D299" s="209" t="s">
        <v>274</v>
      </c>
      <c r="E299" s="210">
        <v>0.28478399999999998</v>
      </c>
      <c r="F299" s="211"/>
      <c r="G299" s="212"/>
      <c r="H299" s="133"/>
    </row>
    <row r="300" spans="1:8" s="70" customFormat="1">
      <c r="A300" s="207" t="s">
        <v>2469</v>
      </c>
      <c r="B300" s="208" t="s">
        <v>561</v>
      </c>
      <c r="C300" s="208" t="s">
        <v>811</v>
      </c>
      <c r="D300" s="209" t="s">
        <v>274</v>
      </c>
      <c r="E300" s="210">
        <v>0.27577099999999999</v>
      </c>
      <c r="F300" s="211"/>
      <c r="G300" s="212"/>
      <c r="H300" s="133"/>
    </row>
    <row r="301" spans="1:8" s="70" customFormat="1">
      <c r="A301" s="207" t="s">
        <v>2470</v>
      </c>
      <c r="B301" s="208" t="s">
        <v>561</v>
      </c>
      <c r="C301" s="208" t="s">
        <v>1032</v>
      </c>
      <c r="D301" s="209" t="s">
        <v>400</v>
      </c>
      <c r="E301" s="210">
        <v>3</v>
      </c>
      <c r="F301" s="211"/>
      <c r="G301" s="212"/>
      <c r="H301" s="133"/>
    </row>
    <row r="302" spans="1:8" s="70" customFormat="1">
      <c r="A302" s="207" t="s">
        <v>2471</v>
      </c>
      <c r="B302" s="208" t="s">
        <v>561</v>
      </c>
      <c r="C302" s="208" t="s">
        <v>1030</v>
      </c>
      <c r="D302" s="209" t="s">
        <v>400</v>
      </c>
      <c r="E302" s="210">
        <v>4</v>
      </c>
      <c r="F302" s="211"/>
      <c r="G302" s="212"/>
      <c r="H302" s="133"/>
    </row>
    <row r="303" spans="1:8" s="70" customFormat="1">
      <c r="A303" s="207" t="s">
        <v>2472</v>
      </c>
      <c r="B303" s="208" t="s">
        <v>561</v>
      </c>
      <c r="C303" s="208" t="s">
        <v>1028</v>
      </c>
      <c r="D303" s="209" t="s">
        <v>400</v>
      </c>
      <c r="E303" s="210">
        <v>9</v>
      </c>
      <c r="F303" s="211"/>
      <c r="G303" s="212"/>
      <c r="H303" s="133"/>
    </row>
    <row r="304" spans="1:8" s="70" customFormat="1">
      <c r="A304" s="207" t="s">
        <v>2473</v>
      </c>
      <c r="B304" s="208" t="s">
        <v>561</v>
      </c>
      <c r="C304" s="208" t="s">
        <v>1026</v>
      </c>
      <c r="D304" s="209" t="s">
        <v>400</v>
      </c>
      <c r="E304" s="210">
        <v>13</v>
      </c>
      <c r="F304" s="211"/>
      <c r="G304" s="212"/>
      <c r="H304" s="133"/>
    </row>
    <row r="305" spans="1:8" s="70" customFormat="1">
      <c r="A305" s="207" t="s">
        <v>2474</v>
      </c>
      <c r="B305" s="208" t="s">
        <v>561</v>
      </c>
      <c r="C305" s="208" t="s">
        <v>769</v>
      </c>
      <c r="D305" s="209" t="s">
        <v>400</v>
      </c>
      <c r="E305" s="210">
        <v>42</v>
      </c>
      <c r="F305" s="211"/>
      <c r="G305" s="212"/>
      <c r="H305" s="133"/>
    </row>
    <row r="306" spans="1:8" s="70" customFormat="1">
      <c r="A306" s="207" t="s">
        <v>2475</v>
      </c>
      <c r="B306" s="208" t="s">
        <v>561</v>
      </c>
      <c r="C306" s="208" t="s">
        <v>845</v>
      </c>
      <c r="D306" s="209" t="s">
        <v>274</v>
      </c>
      <c r="E306" s="210">
        <v>1.9519999999999999E-2</v>
      </c>
      <c r="F306" s="211"/>
      <c r="G306" s="212"/>
      <c r="H306" s="133"/>
    </row>
    <row r="307" spans="1:8" s="70" customFormat="1">
      <c r="A307" s="207" t="s">
        <v>2476</v>
      </c>
      <c r="B307" s="208" t="s">
        <v>561</v>
      </c>
      <c r="C307" s="208" t="s">
        <v>843</v>
      </c>
      <c r="D307" s="209" t="s">
        <v>274</v>
      </c>
      <c r="E307" s="210">
        <v>7.0299999999999998E-3</v>
      </c>
      <c r="F307" s="211"/>
      <c r="G307" s="212"/>
      <c r="H307" s="133"/>
    </row>
    <row r="308" spans="1:8" s="70" customFormat="1">
      <c r="A308" s="207" t="s">
        <v>2477</v>
      </c>
      <c r="B308" s="208" t="s">
        <v>561</v>
      </c>
      <c r="C308" s="208" t="s">
        <v>841</v>
      </c>
      <c r="D308" s="209" t="s">
        <v>274</v>
      </c>
      <c r="E308" s="210">
        <v>0.11912</v>
      </c>
      <c r="F308" s="211"/>
      <c r="G308" s="212"/>
      <c r="H308" s="133"/>
    </row>
    <row r="309" spans="1:8" s="70" customFormat="1">
      <c r="A309" s="207" t="s">
        <v>2478</v>
      </c>
      <c r="B309" s="208" t="s">
        <v>561</v>
      </c>
      <c r="C309" s="208" t="s">
        <v>757</v>
      </c>
      <c r="D309" s="209" t="s">
        <v>274</v>
      </c>
      <c r="E309" s="210">
        <v>5.518E-2</v>
      </c>
      <c r="F309" s="211"/>
      <c r="G309" s="212"/>
      <c r="H309" s="133"/>
    </row>
    <row r="310" spans="1:8" s="70" customFormat="1">
      <c r="A310" s="207" t="s">
        <v>2479</v>
      </c>
      <c r="B310" s="208" t="s">
        <v>561</v>
      </c>
      <c r="C310" s="208" t="s">
        <v>773</v>
      </c>
      <c r="D310" s="209" t="s">
        <v>274</v>
      </c>
      <c r="E310" s="210">
        <v>1.12E-2</v>
      </c>
      <c r="F310" s="211"/>
      <c r="G310" s="212"/>
      <c r="H310" s="133"/>
    </row>
    <row r="311" spans="1:8" s="70" customFormat="1">
      <c r="A311" s="207" t="s">
        <v>2480</v>
      </c>
      <c r="B311" s="208" t="s">
        <v>561</v>
      </c>
      <c r="C311" s="208" t="s">
        <v>771</v>
      </c>
      <c r="D311" s="209" t="s">
        <v>274</v>
      </c>
      <c r="E311" s="210">
        <v>2.0299999999999999E-2</v>
      </c>
      <c r="F311" s="211"/>
      <c r="G311" s="212"/>
      <c r="H311" s="133"/>
    </row>
    <row r="312" spans="1:8" s="70" customFormat="1">
      <c r="A312" s="207" t="s">
        <v>2481</v>
      </c>
      <c r="B312" s="208" t="s">
        <v>561</v>
      </c>
      <c r="C312" s="208" t="s">
        <v>767</v>
      </c>
      <c r="D312" s="209" t="s">
        <v>274</v>
      </c>
      <c r="E312" s="210">
        <v>5.5999999999999995E-4</v>
      </c>
      <c r="F312" s="211"/>
      <c r="G312" s="212"/>
      <c r="H312" s="133"/>
    </row>
    <row r="313" spans="1:8" s="70" customFormat="1">
      <c r="A313" s="207" t="s">
        <v>2482</v>
      </c>
      <c r="B313" s="208" t="s">
        <v>561</v>
      </c>
      <c r="C313" s="208" t="s">
        <v>765</v>
      </c>
      <c r="D313" s="209" t="s">
        <v>274</v>
      </c>
      <c r="E313" s="210">
        <v>4.8999999999999998E-3</v>
      </c>
      <c r="F313" s="211"/>
      <c r="G313" s="212"/>
      <c r="H313" s="133"/>
    </row>
    <row r="314" spans="1:8" s="70" customFormat="1">
      <c r="A314" s="207" t="s">
        <v>3401</v>
      </c>
      <c r="B314" s="208" t="s">
        <v>561</v>
      </c>
      <c r="C314" s="208" t="s">
        <v>763</v>
      </c>
      <c r="D314" s="209" t="s">
        <v>274</v>
      </c>
      <c r="E314" s="210">
        <v>1.6800000000000001E-3</v>
      </c>
      <c r="F314" s="211"/>
      <c r="G314" s="212"/>
      <c r="H314" s="133"/>
    </row>
    <row r="315" spans="1:8" s="70" customFormat="1">
      <c r="A315" s="207" t="s">
        <v>3402</v>
      </c>
      <c r="B315" s="208" t="s">
        <v>561</v>
      </c>
      <c r="C315" s="208" t="s">
        <v>759</v>
      </c>
      <c r="D315" s="209" t="s">
        <v>274</v>
      </c>
      <c r="E315" s="210">
        <v>3.5100000000000001E-3</v>
      </c>
      <c r="F315" s="211"/>
      <c r="G315" s="212"/>
      <c r="H315" s="133"/>
    </row>
    <row r="316" spans="1:8" s="70" customFormat="1">
      <c r="A316" s="207" t="s">
        <v>3403</v>
      </c>
      <c r="B316" s="208" t="s">
        <v>561</v>
      </c>
      <c r="C316" s="208" t="s">
        <v>616</v>
      </c>
      <c r="D316" s="209" t="s">
        <v>274</v>
      </c>
      <c r="E316" s="210">
        <v>0.81273600000000001</v>
      </c>
      <c r="F316" s="211"/>
      <c r="G316" s="212"/>
      <c r="H316" s="133"/>
    </row>
    <row r="317" spans="1:8" s="70" customFormat="1">
      <c r="A317" s="207" t="s">
        <v>3404</v>
      </c>
      <c r="B317" s="208" t="s">
        <v>561</v>
      </c>
      <c r="C317" s="208" t="s">
        <v>462</v>
      </c>
      <c r="D317" s="209" t="s">
        <v>274</v>
      </c>
      <c r="E317" s="210">
        <v>1.9092</v>
      </c>
      <c r="F317" s="211"/>
      <c r="G317" s="212"/>
      <c r="H317" s="133"/>
    </row>
    <row r="318" spans="1:8" s="70" customFormat="1">
      <c r="A318" s="207" t="s">
        <v>3405</v>
      </c>
      <c r="B318" s="208" t="s">
        <v>561</v>
      </c>
      <c r="C318" s="208" t="s">
        <v>565</v>
      </c>
      <c r="D318" s="209" t="s">
        <v>274</v>
      </c>
      <c r="E318" s="210">
        <v>0.16009999999999999</v>
      </c>
      <c r="F318" s="211"/>
      <c r="G318" s="212"/>
      <c r="H318" s="133"/>
    </row>
    <row r="319" spans="1:8" s="70" customFormat="1">
      <c r="A319" s="207" t="s">
        <v>3406</v>
      </c>
      <c r="B319" s="208" t="s">
        <v>561</v>
      </c>
      <c r="C319" s="208" t="s">
        <v>618</v>
      </c>
      <c r="D319" s="209" t="s">
        <v>274</v>
      </c>
      <c r="E319" s="210">
        <v>0.35149200000000003</v>
      </c>
      <c r="F319" s="211"/>
      <c r="G319" s="212"/>
      <c r="H319" s="133"/>
    </row>
    <row r="320" spans="1:8" s="70" customFormat="1">
      <c r="A320" s="207" t="s">
        <v>3407</v>
      </c>
      <c r="B320" s="208" t="s">
        <v>561</v>
      </c>
      <c r="C320" s="208" t="s">
        <v>464</v>
      </c>
      <c r="D320" s="209" t="s">
        <v>274</v>
      </c>
      <c r="E320" s="210">
        <v>0.13800599999999999</v>
      </c>
      <c r="F320" s="211"/>
      <c r="G320" s="212"/>
      <c r="H320" s="133"/>
    </row>
    <row r="321" spans="1:8" s="70" customFormat="1">
      <c r="A321" s="214"/>
      <c r="B321" s="285" t="s">
        <v>2501</v>
      </c>
      <c r="C321" s="286"/>
      <c r="D321" s="215" t="s">
        <v>2497</v>
      </c>
      <c r="E321" s="216"/>
      <c r="F321" s="216"/>
      <c r="G321" s="217"/>
      <c r="H321" s="133"/>
    </row>
    <row r="322" spans="1:8" s="70" customFormat="1">
      <c r="A322" s="287"/>
      <c r="B322" s="288"/>
      <c r="C322" s="288"/>
      <c r="D322" s="288"/>
      <c r="E322" s="288"/>
      <c r="F322" s="288"/>
      <c r="G322" s="288"/>
      <c r="H322" s="133"/>
    </row>
    <row r="323" spans="1:8" s="70" customFormat="1">
      <c r="A323" s="305"/>
      <c r="B323" s="305"/>
      <c r="C323" s="305"/>
      <c r="D323" s="305"/>
      <c r="E323" s="305"/>
      <c r="F323" s="305"/>
      <c r="G323" s="305"/>
      <c r="H323" s="133"/>
    </row>
    <row r="324" spans="1:8" s="70" customFormat="1">
      <c r="A324" s="192"/>
      <c r="B324" s="306" t="s">
        <v>2483</v>
      </c>
      <c r="C324" s="306"/>
      <c r="D324" s="306"/>
      <c r="E324" s="306" t="s">
        <v>2484</v>
      </c>
      <c r="F324" s="306"/>
      <c r="G324" s="306"/>
      <c r="H324" s="133"/>
    </row>
  </sheetData>
  <mergeCells count="30">
    <mergeCell ref="B8:G8"/>
    <mergeCell ref="B321:C321"/>
    <mergeCell ref="A322:G322"/>
    <mergeCell ref="A323:G323"/>
    <mergeCell ref="B324:D324"/>
    <mergeCell ref="E324:G324"/>
    <mergeCell ref="A26:G26"/>
    <mergeCell ref="B9:G9"/>
    <mergeCell ref="C11:G11"/>
    <mergeCell ref="F12:G12"/>
    <mergeCell ref="A13:C13"/>
    <mergeCell ref="A15:G15"/>
    <mergeCell ref="A16:A18"/>
    <mergeCell ref="B16:B18"/>
    <mergeCell ref="C16:C18"/>
    <mergeCell ref="D16:D18"/>
    <mergeCell ref="B2:G2"/>
    <mergeCell ref="B3:G3"/>
    <mergeCell ref="E5:G5"/>
    <mergeCell ref="B6:G6"/>
    <mergeCell ref="F7:G7"/>
    <mergeCell ref="B25:C25"/>
    <mergeCell ref="B79:C79"/>
    <mergeCell ref="B80:C80"/>
    <mergeCell ref="A81:G81"/>
    <mergeCell ref="E16:E18"/>
    <mergeCell ref="F16:G16"/>
    <mergeCell ref="F17:G17"/>
    <mergeCell ref="A20:G20"/>
    <mergeCell ref="A21:G21"/>
  </mergeCells>
  <pageMargins left="0.59055118110236227" right="0.59055118110236227" top="0.59055118110236227" bottom="0.47244094488188981" header="0.31496062992125984" footer="0.31496062992125984"/>
  <pageSetup paperSize="9" scale="70" fitToHeight="1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28"/>
  <sheetViews>
    <sheetView topLeftCell="A1614" workbookViewId="0">
      <selection activeCell="E1630" sqref="E1630"/>
    </sheetView>
  </sheetViews>
  <sheetFormatPr defaultColWidth="8.85546875" defaultRowHeight="12.75" outlineLevelRow="1"/>
  <cols>
    <col min="1" max="1" width="6.28515625" style="71" customWidth="1"/>
    <col min="2" max="2" width="15.7109375" style="71" customWidth="1"/>
    <col min="3" max="3" width="75.7109375" style="71" customWidth="1"/>
    <col min="4" max="6" width="11.7109375" style="71" customWidth="1"/>
    <col min="7" max="16384" width="8.85546875" style="71"/>
  </cols>
  <sheetData>
    <row r="1" spans="1:7" s="70" customFormat="1">
      <c r="A1" s="133"/>
      <c r="B1" s="133"/>
      <c r="C1" s="133"/>
      <c r="D1" s="133"/>
      <c r="E1" s="133"/>
      <c r="F1" s="134" t="s">
        <v>212</v>
      </c>
      <c r="G1" s="133"/>
    </row>
    <row r="2" spans="1:7" s="70" customFormat="1" ht="30" customHeight="1">
      <c r="A2" s="133"/>
      <c r="B2" s="300" t="s">
        <v>213</v>
      </c>
      <c r="C2" s="300"/>
      <c r="D2" s="300"/>
      <c r="E2" s="300"/>
      <c r="F2" s="300"/>
      <c r="G2" s="133"/>
    </row>
    <row r="3" spans="1:7" s="70" customFormat="1">
      <c r="A3" s="135"/>
      <c r="B3" s="301" t="s">
        <v>214</v>
      </c>
      <c r="C3" s="301"/>
      <c r="D3" s="301"/>
      <c r="E3" s="301"/>
      <c r="F3" s="301"/>
      <c r="G3" s="133"/>
    </row>
    <row r="4" spans="1:7" s="70" customFormat="1">
      <c r="A4" s="133"/>
      <c r="B4" s="133"/>
      <c r="C4" s="136"/>
      <c r="D4" s="136"/>
      <c r="E4" s="136"/>
      <c r="F4" s="136"/>
      <c r="G4" s="133"/>
    </row>
    <row r="5" spans="1:7" s="70" customFormat="1" ht="15.75">
      <c r="A5" s="137"/>
      <c r="B5" s="137"/>
      <c r="C5" s="138" t="s">
        <v>215</v>
      </c>
      <c r="D5" s="302"/>
      <c r="E5" s="302"/>
      <c r="F5" s="302"/>
      <c r="G5" s="133"/>
    </row>
    <row r="6" spans="1:7" s="70" customFormat="1">
      <c r="A6" s="135"/>
      <c r="B6" s="303" t="s">
        <v>216</v>
      </c>
      <c r="C6" s="303"/>
      <c r="D6" s="303"/>
      <c r="E6" s="303"/>
      <c r="F6" s="303"/>
      <c r="G6" s="133"/>
    </row>
    <row r="7" spans="1:7" s="70" customFormat="1">
      <c r="A7" s="133"/>
      <c r="B7" s="133"/>
      <c r="C7" s="133"/>
      <c r="D7" s="136"/>
      <c r="E7" s="133"/>
      <c r="F7" s="193" t="s">
        <v>217</v>
      </c>
      <c r="G7" s="133"/>
    </row>
    <row r="8" spans="1:7" s="70" customFormat="1">
      <c r="A8" s="193" t="s">
        <v>218</v>
      </c>
      <c r="B8" s="300" t="s">
        <v>219</v>
      </c>
      <c r="C8" s="300"/>
      <c r="D8" s="300"/>
      <c r="E8" s="300"/>
      <c r="F8" s="300"/>
      <c r="G8" s="133"/>
    </row>
    <row r="9" spans="1:7" s="70" customFormat="1">
      <c r="A9" s="135"/>
      <c r="B9" s="301" t="s">
        <v>220</v>
      </c>
      <c r="C9" s="301"/>
      <c r="D9" s="301"/>
      <c r="E9" s="301"/>
      <c r="F9" s="301"/>
      <c r="G9" s="133"/>
    </row>
    <row r="10" spans="1:7" s="70" customFormat="1">
      <c r="A10" s="133"/>
      <c r="B10" s="133"/>
      <c r="C10" s="133"/>
      <c r="D10" s="133"/>
      <c r="E10" s="133"/>
      <c r="F10" s="133"/>
      <c r="G10" s="133"/>
    </row>
    <row r="11" spans="1:7" s="70" customFormat="1">
      <c r="A11" s="140" t="s">
        <v>221</v>
      </c>
      <c r="B11" s="140"/>
      <c r="C11" s="321"/>
      <c r="D11" s="321"/>
      <c r="E11" s="321"/>
      <c r="F11" s="321"/>
      <c r="G11" s="133"/>
    </row>
    <row r="12" spans="1:7" s="72" customFormat="1" ht="12.75" customHeight="1">
      <c r="A12" s="322" t="s">
        <v>222</v>
      </c>
      <c r="B12" s="322" t="s">
        <v>223</v>
      </c>
      <c r="C12" s="322" t="s">
        <v>224</v>
      </c>
      <c r="D12" s="322" t="s">
        <v>225</v>
      </c>
      <c r="E12" s="324" t="s">
        <v>226</v>
      </c>
      <c r="F12" s="325"/>
      <c r="G12" s="141"/>
    </row>
    <row r="13" spans="1:7" s="72" customFormat="1" ht="34.5" customHeight="1">
      <c r="A13" s="323"/>
      <c r="B13" s="323"/>
      <c r="C13" s="323"/>
      <c r="D13" s="323"/>
      <c r="E13" s="142" t="s">
        <v>227</v>
      </c>
      <c r="F13" s="142" t="s">
        <v>228</v>
      </c>
      <c r="G13" s="141"/>
    </row>
    <row r="14" spans="1:7" s="73" customFormat="1">
      <c r="A14" s="143">
        <v>1</v>
      </c>
      <c r="B14" s="144">
        <v>2</v>
      </c>
      <c r="C14" s="144">
        <v>3</v>
      </c>
      <c r="D14" s="144">
        <v>4</v>
      </c>
      <c r="E14" s="144">
        <v>5</v>
      </c>
      <c r="F14" s="144">
        <v>6</v>
      </c>
      <c r="G14" s="131"/>
    </row>
    <row r="15" spans="1:7">
      <c r="A15" s="318"/>
      <c r="B15" s="319"/>
      <c r="C15" s="319"/>
      <c r="D15" s="319"/>
      <c r="E15" s="319"/>
      <c r="F15" s="320"/>
    </row>
    <row r="16" spans="1:7" ht="15.75">
      <c r="A16" s="315" t="s">
        <v>229</v>
      </c>
      <c r="B16" s="316"/>
      <c r="C16" s="316"/>
      <c r="D16" s="316"/>
      <c r="E16" s="316"/>
      <c r="F16" s="317"/>
      <c r="G16" s="132"/>
    </row>
    <row r="17" spans="1:7" ht="15.75">
      <c r="A17" s="315" t="s">
        <v>230</v>
      </c>
      <c r="B17" s="316"/>
      <c r="C17" s="316"/>
      <c r="D17" s="316"/>
      <c r="E17" s="316"/>
      <c r="F17" s="317"/>
      <c r="G17" s="132"/>
    </row>
    <row r="18" spans="1:7" s="70" customFormat="1" ht="38.25">
      <c r="A18" s="145" t="s">
        <v>231</v>
      </c>
      <c r="B18" s="146" t="s">
        <v>232</v>
      </c>
      <c r="C18" s="146" t="s">
        <v>233</v>
      </c>
      <c r="D18" s="147" t="s">
        <v>234</v>
      </c>
      <c r="E18" s="311">
        <v>0.11394</v>
      </c>
      <c r="F18" s="312"/>
      <c r="G18" s="148"/>
    </row>
    <row r="19" spans="1:7" s="74" customFormat="1" outlineLevel="1">
      <c r="A19" s="149" t="s">
        <v>235</v>
      </c>
      <c r="B19" s="150" t="s">
        <v>231</v>
      </c>
      <c r="C19" s="151" t="s">
        <v>236</v>
      </c>
      <c r="D19" s="150" t="s">
        <v>237</v>
      </c>
      <c r="E19" s="152">
        <v>12.86</v>
      </c>
      <c r="F19" s="152">
        <v>1.4653</v>
      </c>
    </row>
    <row r="20" spans="1:7" s="75" customFormat="1" outlineLevel="1">
      <c r="A20" s="153" t="s">
        <v>238</v>
      </c>
      <c r="B20" s="154" t="s">
        <v>239</v>
      </c>
      <c r="C20" s="155" t="s">
        <v>240</v>
      </c>
      <c r="D20" s="154" t="s">
        <v>237</v>
      </c>
      <c r="E20" s="156">
        <v>58.76</v>
      </c>
      <c r="F20" s="156">
        <v>6.6951000000000001</v>
      </c>
    </row>
    <row r="21" spans="1:7" s="76" customFormat="1" ht="36" outlineLevel="1">
      <c r="A21" s="157" t="s">
        <v>241</v>
      </c>
      <c r="B21" s="158" t="s">
        <v>242</v>
      </c>
      <c r="C21" s="159" t="s">
        <v>243</v>
      </c>
      <c r="D21" s="158" t="s">
        <v>244</v>
      </c>
      <c r="E21" s="160">
        <v>58.76</v>
      </c>
      <c r="F21" s="160">
        <v>6.6951000000000001</v>
      </c>
    </row>
    <row r="22" spans="1:7" s="70" customFormat="1" ht="25.5">
      <c r="A22" s="145" t="s">
        <v>245</v>
      </c>
      <c r="B22" s="146" t="s">
        <v>246</v>
      </c>
      <c r="C22" s="146" t="s">
        <v>247</v>
      </c>
      <c r="D22" s="147" t="s">
        <v>248</v>
      </c>
      <c r="E22" s="311">
        <v>0.12659999999999999</v>
      </c>
      <c r="F22" s="312"/>
      <c r="G22" s="148"/>
    </row>
    <row r="23" spans="1:7" s="74" customFormat="1" outlineLevel="1">
      <c r="A23" s="149" t="s">
        <v>249</v>
      </c>
      <c r="B23" s="150" t="s">
        <v>231</v>
      </c>
      <c r="C23" s="151" t="s">
        <v>236</v>
      </c>
      <c r="D23" s="150" t="s">
        <v>237</v>
      </c>
      <c r="E23" s="152">
        <v>154</v>
      </c>
      <c r="F23" s="152">
        <v>19.496400000000001</v>
      </c>
    </row>
    <row r="24" spans="1:7" s="70" customFormat="1" ht="25.5">
      <c r="A24" s="145" t="s">
        <v>239</v>
      </c>
      <c r="B24" s="146" t="s">
        <v>250</v>
      </c>
      <c r="C24" s="146" t="s">
        <v>251</v>
      </c>
      <c r="D24" s="147" t="s">
        <v>234</v>
      </c>
      <c r="E24" s="311">
        <v>7.2359999999999994E-2</v>
      </c>
      <c r="F24" s="312"/>
      <c r="G24" s="148"/>
    </row>
    <row r="25" spans="1:7" s="74" customFormat="1" outlineLevel="1">
      <c r="A25" s="149" t="s">
        <v>252</v>
      </c>
      <c r="B25" s="150" t="s">
        <v>239</v>
      </c>
      <c r="C25" s="151" t="s">
        <v>240</v>
      </c>
      <c r="D25" s="150" t="s">
        <v>237</v>
      </c>
      <c r="E25" s="152">
        <v>8.8699999999999992</v>
      </c>
      <c r="F25" s="152">
        <v>0.64183299999999999</v>
      </c>
    </row>
    <row r="26" spans="1:7" s="76" customFormat="1" ht="24" outlineLevel="1">
      <c r="A26" s="157" t="s">
        <v>253</v>
      </c>
      <c r="B26" s="158" t="s">
        <v>254</v>
      </c>
      <c r="C26" s="159" t="s">
        <v>255</v>
      </c>
      <c r="D26" s="158" t="s">
        <v>244</v>
      </c>
      <c r="E26" s="160">
        <v>8.8699999999999992</v>
      </c>
      <c r="F26" s="160">
        <v>0.64183299999999999</v>
      </c>
    </row>
    <row r="27" spans="1:7" s="70" customFormat="1" ht="25.5">
      <c r="A27" s="145" t="s">
        <v>256</v>
      </c>
      <c r="B27" s="146" t="s">
        <v>257</v>
      </c>
      <c r="C27" s="146" t="s">
        <v>258</v>
      </c>
      <c r="D27" s="147" t="s">
        <v>248</v>
      </c>
      <c r="E27" s="311">
        <v>8.0399999999999999E-2</v>
      </c>
      <c r="F27" s="312"/>
      <c r="G27" s="148"/>
    </row>
    <row r="28" spans="1:7" s="74" customFormat="1" outlineLevel="1">
      <c r="A28" s="149" t="s">
        <v>259</v>
      </c>
      <c r="B28" s="150" t="s">
        <v>231</v>
      </c>
      <c r="C28" s="151" t="s">
        <v>236</v>
      </c>
      <c r="D28" s="150" t="s">
        <v>237</v>
      </c>
      <c r="E28" s="152">
        <v>97.2</v>
      </c>
      <c r="F28" s="152">
        <v>7.8148999999999997</v>
      </c>
    </row>
    <row r="29" spans="1:7" s="70" customFormat="1" ht="38.25">
      <c r="A29" s="145" t="s">
        <v>260</v>
      </c>
      <c r="B29" s="146" t="s">
        <v>261</v>
      </c>
      <c r="C29" s="146" t="s">
        <v>262</v>
      </c>
      <c r="D29" s="147" t="s">
        <v>234</v>
      </c>
      <c r="E29" s="311">
        <v>6.1260000000000002E-2</v>
      </c>
      <c r="F29" s="312"/>
      <c r="G29" s="148"/>
    </row>
    <row r="30" spans="1:7" s="74" customFormat="1" outlineLevel="1">
      <c r="A30" s="149" t="s">
        <v>263</v>
      </c>
      <c r="B30" s="150" t="s">
        <v>231</v>
      </c>
      <c r="C30" s="151" t="s">
        <v>236</v>
      </c>
      <c r="D30" s="150" t="s">
        <v>237</v>
      </c>
      <c r="E30" s="152">
        <v>31.32</v>
      </c>
      <c r="F30" s="152">
        <v>1.9187000000000001</v>
      </c>
    </row>
    <row r="31" spans="1:7" s="75" customFormat="1" outlineLevel="1">
      <c r="A31" s="153" t="s">
        <v>264</v>
      </c>
      <c r="B31" s="154" t="s">
        <v>239</v>
      </c>
      <c r="C31" s="155" t="s">
        <v>240</v>
      </c>
      <c r="D31" s="154" t="s">
        <v>237</v>
      </c>
      <c r="E31" s="156">
        <v>90.09</v>
      </c>
      <c r="F31" s="156">
        <v>5.5189000000000004</v>
      </c>
    </row>
    <row r="32" spans="1:7" s="76" customFormat="1" ht="24" outlineLevel="1">
      <c r="A32" s="157" t="s">
        <v>265</v>
      </c>
      <c r="B32" s="158" t="s">
        <v>254</v>
      </c>
      <c r="C32" s="159" t="s">
        <v>255</v>
      </c>
      <c r="D32" s="158" t="s">
        <v>244</v>
      </c>
      <c r="E32" s="160">
        <v>17.05</v>
      </c>
      <c r="F32" s="160">
        <v>1.0445</v>
      </c>
    </row>
    <row r="33" spans="1:7" s="76" customFormat="1" ht="36" outlineLevel="1">
      <c r="A33" s="161" t="s">
        <v>266</v>
      </c>
      <c r="B33" s="162" t="s">
        <v>242</v>
      </c>
      <c r="C33" s="163" t="s">
        <v>243</v>
      </c>
      <c r="D33" s="162" t="s">
        <v>244</v>
      </c>
      <c r="E33" s="164">
        <v>73.040000000000006</v>
      </c>
      <c r="F33" s="164">
        <v>4.4744000000000002</v>
      </c>
    </row>
    <row r="34" spans="1:7" s="75" customFormat="1" outlineLevel="1">
      <c r="A34" s="165" t="s">
        <v>267</v>
      </c>
      <c r="B34" s="166" t="s">
        <v>268</v>
      </c>
      <c r="C34" s="167" t="s">
        <v>269</v>
      </c>
      <c r="D34" s="166" t="s">
        <v>270</v>
      </c>
      <c r="E34" s="168">
        <v>0.04</v>
      </c>
      <c r="F34" s="168">
        <v>2.4499999999999999E-3</v>
      </c>
    </row>
    <row r="35" spans="1:7" s="70" customFormat="1" ht="25.5">
      <c r="A35" s="145" t="s">
        <v>271</v>
      </c>
      <c r="B35" s="146" t="s">
        <v>272</v>
      </c>
      <c r="C35" s="146" t="s">
        <v>273</v>
      </c>
      <c r="D35" s="147" t="s">
        <v>274</v>
      </c>
      <c r="E35" s="311">
        <v>101.07899999999999</v>
      </c>
      <c r="F35" s="312"/>
      <c r="G35" s="148"/>
    </row>
    <row r="36" spans="1:7" s="74" customFormat="1" outlineLevel="1">
      <c r="A36" s="149" t="s">
        <v>275</v>
      </c>
      <c r="B36" s="150" t="s">
        <v>239</v>
      </c>
      <c r="C36" s="151" t="s">
        <v>240</v>
      </c>
      <c r="D36" s="150" t="s">
        <v>237</v>
      </c>
      <c r="E36" s="152">
        <v>6.13E-2</v>
      </c>
      <c r="F36" s="152">
        <v>6.1961000000000004</v>
      </c>
    </row>
    <row r="37" spans="1:7" s="76" customFormat="1" outlineLevel="1">
      <c r="A37" s="157" t="s">
        <v>276</v>
      </c>
      <c r="B37" s="158" t="s">
        <v>277</v>
      </c>
      <c r="C37" s="159" t="s">
        <v>278</v>
      </c>
      <c r="D37" s="158" t="s">
        <v>244</v>
      </c>
      <c r="E37" s="160">
        <v>6.13E-2</v>
      </c>
      <c r="F37" s="160">
        <v>6.1961000000000004</v>
      </c>
    </row>
    <row r="38" spans="1:7" s="70" customFormat="1" ht="25.5">
      <c r="A38" s="145" t="s">
        <v>279</v>
      </c>
      <c r="B38" s="146" t="s">
        <v>280</v>
      </c>
      <c r="C38" s="146" t="s">
        <v>281</v>
      </c>
      <c r="D38" s="147" t="s">
        <v>248</v>
      </c>
      <c r="E38" s="311">
        <v>0.61260000000000003</v>
      </c>
      <c r="F38" s="312"/>
      <c r="G38" s="148"/>
    </row>
    <row r="39" spans="1:7" s="74" customFormat="1" outlineLevel="1">
      <c r="A39" s="149" t="s">
        <v>282</v>
      </c>
      <c r="B39" s="150" t="s">
        <v>231</v>
      </c>
      <c r="C39" s="151" t="s">
        <v>236</v>
      </c>
      <c r="D39" s="150" t="s">
        <v>237</v>
      </c>
      <c r="E39" s="152">
        <v>12.53</v>
      </c>
      <c r="F39" s="152">
        <v>7.6759000000000004</v>
      </c>
    </row>
    <row r="40" spans="1:7" s="75" customFormat="1" outlineLevel="1">
      <c r="A40" s="153" t="s">
        <v>283</v>
      </c>
      <c r="B40" s="154" t="s">
        <v>239</v>
      </c>
      <c r="C40" s="155" t="s">
        <v>240</v>
      </c>
      <c r="D40" s="154" t="s">
        <v>237</v>
      </c>
      <c r="E40" s="156">
        <v>3.04</v>
      </c>
      <c r="F40" s="156">
        <v>1.8623000000000001</v>
      </c>
    </row>
    <row r="41" spans="1:7" s="76" customFormat="1" ht="24" outlineLevel="1">
      <c r="A41" s="157" t="s">
        <v>284</v>
      </c>
      <c r="B41" s="158" t="s">
        <v>285</v>
      </c>
      <c r="C41" s="159" t="s">
        <v>286</v>
      </c>
      <c r="D41" s="158" t="s">
        <v>244</v>
      </c>
      <c r="E41" s="160">
        <v>3.04</v>
      </c>
      <c r="F41" s="160">
        <v>1.8623000000000001</v>
      </c>
    </row>
    <row r="42" spans="1:7" s="76" customFormat="1" outlineLevel="1">
      <c r="A42" s="161" t="s">
        <v>287</v>
      </c>
      <c r="B42" s="162" t="s">
        <v>288</v>
      </c>
      <c r="C42" s="163" t="s">
        <v>289</v>
      </c>
      <c r="D42" s="162" t="s">
        <v>244</v>
      </c>
      <c r="E42" s="164">
        <v>12.18</v>
      </c>
      <c r="F42" s="164">
        <v>7.4615</v>
      </c>
    </row>
    <row r="43" spans="1:7" s="70" customFormat="1">
      <c r="A43" s="145" t="s">
        <v>290</v>
      </c>
      <c r="B43" s="146" t="s">
        <v>291</v>
      </c>
      <c r="C43" s="146" t="s">
        <v>292</v>
      </c>
      <c r="D43" s="147" t="s">
        <v>234</v>
      </c>
      <c r="E43" s="311">
        <v>6.1260000000000002E-2</v>
      </c>
      <c r="F43" s="312"/>
      <c r="G43" s="148"/>
    </row>
    <row r="44" spans="1:7" s="74" customFormat="1" outlineLevel="1">
      <c r="A44" s="149" t="s">
        <v>293</v>
      </c>
      <c r="B44" s="150" t="s">
        <v>231</v>
      </c>
      <c r="C44" s="151" t="s">
        <v>236</v>
      </c>
      <c r="D44" s="150" t="s">
        <v>237</v>
      </c>
      <c r="E44" s="152">
        <v>13.91</v>
      </c>
      <c r="F44" s="152">
        <v>0.85212699999999997</v>
      </c>
    </row>
    <row r="45" spans="1:7" s="75" customFormat="1" outlineLevel="1">
      <c r="A45" s="153" t="s">
        <v>294</v>
      </c>
      <c r="B45" s="154" t="s">
        <v>239</v>
      </c>
      <c r="C45" s="155" t="s">
        <v>240</v>
      </c>
      <c r="D45" s="154" t="s">
        <v>237</v>
      </c>
      <c r="E45" s="156">
        <v>13.91</v>
      </c>
      <c r="F45" s="156">
        <v>0.85212699999999997</v>
      </c>
    </row>
    <row r="46" spans="1:7" s="76" customFormat="1" outlineLevel="1">
      <c r="A46" s="157" t="s">
        <v>295</v>
      </c>
      <c r="B46" s="158" t="s">
        <v>296</v>
      </c>
      <c r="C46" s="159" t="s">
        <v>297</v>
      </c>
      <c r="D46" s="158" t="s">
        <v>244</v>
      </c>
      <c r="E46" s="160">
        <v>13.91</v>
      </c>
      <c r="F46" s="160">
        <v>0.85212699999999997</v>
      </c>
    </row>
    <row r="47" spans="1:7" s="75" customFormat="1" outlineLevel="1">
      <c r="A47" s="165" t="s">
        <v>298</v>
      </c>
      <c r="B47" s="166" t="s">
        <v>299</v>
      </c>
      <c r="C47" s="167" t="s">
        <v>300</v>
      </c>
      <c r="D47" s="166" t="s">
        <v>270</v>
      </c>
      <c r="E47" s="168">
        <v>100</v>
      </c>
      <c r="F47" s="168">
        <v>6.1260000000000003</v>
      </c>
    </row>
    <row r="48" spans="1:7" ht="15.75">
      <c r="A48" s="315" t="s">
        <v>301</v>
      </c>
      <c r="B48" s="316"/>
      <c r="C48" s="316"/>
      <c r="D48" s="316"/>
      <c r="E48" s="316"/>
      <c r="F48" s="317"/>
      <c r="G48" s="132"/>
    </row>
    <row r="49" spans="1:7" s="70" customFormat="1" ht="25.5">
      <c r="A49" s="145" t="s">
        <v>302</v>
      </c>
      <c r="B49" s="146" t="s">
        <v>303</v>
      </c>
      <c r="C49" s="146" t="s">
        <v>304</v>
      </c>
      <c r="D49" s="147" t="s">
        <v>270</v>
      </c>
      <c r="E49" s="311">
        <v>9.75</v>
      </c>
      <c r="F49" s="312"/>
      <c r="G49" s="148"/>
    </row>
    <row r="50" spans="1:7" s="74" customFormat="1" outlineLevel="1">
      <c r="A50" s="149" t="s">
        <v>305</v>
      </c>
      <c r="B50" s="150" t="s">
        <v>231</v>
      </c>
      <c r="C50" s="151" t="s">
        <v>236</v>
      </c>
      <c r="D50" s="150" t="s">
        <v>237</v>
      </c>
      <c r="E50" s="152">
        <v>2.4</v>
      </c>
      <c r="F50" s="152">
        <v>23.4</v>
      </c>
    </row>
    <row r="51" spans="1:7" s="75" customFormat="1" outlineLevel="1">
      <c r="A51" s="153" t="s">
        <v>306</v>
      </c>
      <c r="B51" s="154" t="s">
        <v>239</v>
      </c>
      <c r="C51" s="155" t="s">
        <v>240</v>
      </c>
      <c r="D51" s="154" t="s">
        <v>237</v>
      </c>
      <c r="E51" s="156">
        <v>0.54</v>
      </c>
      <c r="F51" s="156">
        <v>5.2649999999999997</v>
      </c>
    </row>
    <row r="52" spans="1:7" s="76" customFormat="1" outlineLevel="1">
      <c r="A52" s="157" t="s">
        <v>307</v>
      </c>
      <c r="B52" s="158" t="s">
        <v>308</v>
      </c>
      <c r="C52" s="159" t="s">
        <v>309</v>
      </c>
      <c r="D52" s="158" t="s">
        <v>244</v>
      </c>
      <c r="E52" s="160">
        <v>0.08</v>
      </c>
      <c r="F52" s="160">
        <v>0.78</v>
      </c>
    </row>
    <row r="53" spans="1:7" s="76" customFormat="1" ht="24" outlineLevel="1">
      <c r="A53" s="161" t="s">
        <v>310</v>
      </c>
      <c r="B53" s="162" t="s">
        <v>311</v>
      </c>
      <c r="C53" s="163" t="s">
        <v>286</v>
      </c>
      <c r="D53" s="162" t="s">
        <v>244</v>
      </c>
      <c r="E53" s="164">
        <v>0.46</v>
      </c>
      <c r="F53" s="164">
        <v>4.4850000000000003</v>
      </c>
    </row>
    <row r="54" spans="1:7" s="76" customFormat="1" outlineLevel="1">
      <c r="A54" s="161" t="s">
        <v>312</v>
      </c>
      <c r="B54" s="162" t="s">
        <v>288</v>
      </c>
      <c r="C54" s="163" t="s">
        <v>289</v>
      </c>
      <c r="D54" s="162" t="s">
        <v>244</v>
      </c>
      <c r="E54" s="164">
        <v>0.92</v>
      </c>
      <c r="F54" s="164">
        <v>8.9700000000000006</v>
      </c>
    </row>
    <row r="55" spans="1:7" s="75" customFormat="1" outlineLevel="1">
      <c r="A55" s="165" t="s">
        <v>313</v>
      </c>
      <c r="B55" s="166" t="s">
        <v>299</v>
      </c>
      <c r="C55" s="167" t="s">
        <v>300</v>
      </c>
      <c r="D55" s="166" t="s">
        <v>270</v>
      </c>
      <c r="E55" s="168">
        <v>0.15</v>
      </c>
      <c r="F55" s="168">
        <v>1.4624999999999999</v>
      </c>
    </row>
    <row r="56" spans="1:7" s="75" customFormat="1" outlineLevel="1">
      <c r="A56" s="169" t="s">
        <v>314</v>
      </c>
      <c r="B56" s="170" t="s">
        <v>268</v>
      </c>
      <c r="C56" s="171" t="s">
        <v>269</v>
      </c>
      <c r="D56" s="170" t="s">
        <v>270</v>
      </c>
      <c r="E56" s="172">
        <v>1.3</v>
      </c>
      <c r="F56" s="172">
        <v>12.675000000000001</v>
      </c>
    </row>
    <row r="57" spans="1:7" s="70" customFormat="1">
      <c r="A57" s="145" t="s">
        <v>315</v>
      </c>
      <c r="B57" s="146" t="s">
        <v>316</v>
      </c>
      <c r="C57" s="146" t="s">
        <v>317</v>
      </c>
      <c r="D57" s="147" t="s">
        <v>274</v>
      </c>
      <c r="E57" s="311">
        <v>1.2</v>
      </c>
      <c r="F57" s="312"/>
      <c r="G57" s="148"/>
    </row>
    <row r="58" spans="1:7" s="74" customFormat="1" outlineLevel="1">
      <c r="A58" s="149" t="s">
        <v>318</v>
      </c>
      <c r="B58" s="150" t="s">
        <v>239</v>
      </c>
      <c r="C58" s="151" t="s">
        <v>240</v>
      </c>
      <c r="D58" s="150" t="s">
        <v>237</v>
      </c>
      <c r="E58" s="152">
        <v>0.57999999999999996</v>
      </c>
      <c r="F58" s="152">
        <v>0.69599999999999995</v>
      </c>
    </row>
    <row r="59" spans="1:7" s="76" customFormat="1" outlineLevel="1">
      <c r="A59" s="157" t="s">
        <v>319</v>
      </c>
      <c r="B59" s="158" t="s">
        <v>320</v>
      </c>
      <c r="C59" s="159" t="s">
        <v>321</v>
      </c>
      <c r="D59" s="158" t="s">
        <v>244</v>
      </c>
      <c r="E59" s="160">
        <v>0.28999999999999998</v>
      </c>
      <c r="F59" s="160">
        <v>0.34799999999999998</v>
      </c>
    </row>
    <row r="60" spans="1:7" s="75" customFormat="1" outlineLevel="1">
      <c r="A60" s="165" t="s">
        <v>322</v>
      </c>
      <c r="B60" s="166" t="s">
        <v>323</v>
      </c>
      <c r="C60" s="167" t="s">
        <v>324</v>
      </c>
      <c r="D60" s="166" t="s">
        <v>274</v>
      </c>
      <c r="E60" s="168">
        <v>1.03</v>
      </c>
      <c r="F60" s="168">
        <v>1.236</v>
      </c>
    </row>
    <row r="61" spans="1:7" s="70" customFormat="1" ht="25.5">
      <c r="A61" s="145" t="s">
        <v>325</v>
      </c>
      <c r="B61" s="146" t="s">
        <v>326</v>
      </c>
      <c r="C61" s="146" t="s">
        <v>327</v>
      </c>
      <c r="D61" s="147" t="s">
        <v>248</v>
      </c>
      <c r="E61" s="311">
        <v>0.57030000000000003</v>
      </c>
      <c r="F61" s="312"/>
      <c r="G61" s="148"/>
    </row>
    <row r="62" spans="1:7" s="74" customFormat="1" outlineLevel="1">
      <c r="A62" s="149" t="s">
        <v>328</v>
      </c>
      <c r="B62" s="150" t="s">
        <v>231</v>
      </c>
      <c r="C62" s="151" t="s">
        <v>236</v>
      </c>
      <c r="D62" s="150" t="s">
        <v>237</v>
      </c>
      <c r="E62" s="152">
        <v>337.48</v>
      </c>
      <c r="F62" s="152">
        <v>192.4648</v>
      </c>
    </row>
    <row r="63" spans="1:7" s="75" customFormat="1" outlineLevel="1">
      <c r="A63" s="153" t="s">
        <v>329</v>
      </c>
      <c r="B63" s="154" t="s">
        <v>239</v>
      </c>
      <c r="C63" s="155" t="s">
        <v>240</v>
      </c>
      <c r="D63" s="154" t="s">
        <v>237</v>
      </c>
      <c r="E63" s="156">
        <v>22.61</v>
      </c>
      <c r="F63" s="156">
        <v>12.894500000000001</v>
      </c>
    </row>
    <row r="64" spans="1:7" s="76" customFormat="1" outlineLevel="1">
      <c r="A64" s="157" t="s">
        <v>330</v>
      </c>
      <c r="B64" s="158" t="s">
        <v>331</v>
      </c>
      <c r="C64" s="159" t="s">
        <v>332</v>
      </c>
      <c r="D64" s="158" t="s">
        <v>244</v>
      </c>
      <c r="E64" s="160">
        <v>0.27</v>
      </c>
      <c r="F64" s="160">
        <v>0.15398100000000001</v>
      </c>
    </row>
    <row r="65" spans="1:7" s="76" customFormat="1" outlineLevel="1">
      <c r="A65" s="161" t="s">
        <v>333</v>
      </c>
      <c r="B65" s="162" t="s">
        <v>334</v>
      </c>
      <c r="C65" s="163" t="s">
        <v>335</v>
      </c>
      <c r="D65" s="162" t="s">
        <v>244</v>
      </c>
      <c r="E65" s="164">
        <v>16.78</v>
      </c>
      <c r="F65" s="164">
        <v>9.5695999999999994</v>
      </c>
    </row>
    <row r="66" spans="1:7" s="76" customFormat="1" ht="24" outlineLevel="1">
      <c r="A66" s="161" t="s">
        <v>336</v>
      </c>
      <c r="B66" s="162" t="s">
        <v>337</v>
      </c>
      <c r="C66" s="163" t="s">
        <v>338</v>
      </c>
      <c r="D66" s="162" t="s">
        <v>244</v>
      </c>
      <c r="E66" s="164">
        <v>0.39</v>
      </c>
      <c r="F66" s="164">
        <v>0.222417</v>
      </c>
    </row>
    <row r="67" spans="1:7" s="76" customFormat="1" outlineLevel="1">
      <c r="A67" s="161" t="s">
        <v>339</v>
      </c>
      <c r="B67" s="162" t="s">
        <v>340</v>
      </c>
      <c r="C67" s="163" t="s">
        <v>341</v>
      </c>
      <c r="D67" s="162" t="s">
        <v>244</v>
      </c>
      <c r="E67" s="164">
        <v>0.74</v>
      </c>
      <c r="F67" s="164">
        <v>0.42202200000000001</v>
      </c>
    </row>
    <row r="68" spans="1:7" s="76" customFormat="1" outlineLevel="1">
      <c r="A68" s="161" t="s">
        <v>342</v>
      </c>
      <c r="B68" s="162" t="s">
        <v>343</v>
      </c>
      <c r="C68" s="163" t="s">
        <v>344</v>
      </c>
      <c r="D68" s="162" t="s">
        <v>244</v>
      </c>
      <c r="E68" s="164">
        <v>0.65</v>
      </c>
      <c r="F68" s="164">
        <v>0.370695</v>
      </c>
    </row>
    <row r="69" spans="1:7" s="75" customFormat="1" outlineLevel="1">
      <c r="A69" s="165" t="s">
        <v>345</v>
      </c>
      <c r="B69" s="166" t="s">
        <v>346</v>
      </c>
      <c r="C69" s="167" t="s">
        <v>347</v>
      </c>
      <c r="D69" s="166" t="s">
        <v>270</v>
      </c>
      <c r="E69" s="168">
        <v>102</v>
      </c>
      <c r="F69" s="168">
        <v>58.1706</v>
      </c>
    </row>
    <row r="70" spans="1:7" s="75" customFormat="1" outlineLevel="1">
      <c r="A70" s="169" t="s">
        <v>348</v>
      </c>
      <c r="B70" s="170" t="s">
        <v>299</v>
      </c>
      <c r="C70" s="171" t="s">
        <v>300</v>
      </c>
      <c r="D70" s="170" t="s">
        <v>270</v>
      </c>
      <c r="E70" s="172">
        <v>0.28299999999999997</v>
      </c>
      <c r="F70" s="172">
        <v>0.16139500000000001</v>
      </c>
    </row>
    <row r="71" spans="1:7" s="75" customFormat="1" outlineLevel="1">
      <c r="A71" s="169" t="s">
        <v>349</v>
      </c>
      <c r="B71" s="170" t="s">
        <v>350</v>
      </c>
      <c r="C71" s="171" t="s">
        <v>351</v>
      </c>
      <c r="D71" s="170" t="s">
        <v>274</v>
      </c>
      <c r="E71" s="172">
        <v>1.7999999999999999E-2</v>
      </c>
      <c r="F71" s="172">
        <v>1.0265E-2</v>
      </c>
    </row>
    <row r="72" spans="1:7" s="75" customFormat="1" outlineLevel="1">
      <c r="A72" s="169" t="s">
        <v>352</v>
      </c>
      <c r="B72" s="170" t="s">
        <v>353</v>
      </c>
      <c r="C72" s="171" t="s">
        <v>354</v>
      </c>
      <c r="D72" s="170" t="s">
        <v>274</v>
      </c>
      <c r="E72" s="172">
        <v>2.5000000000000001E-2</v>
      </c>
      <c r="F72" s="172">
        <v>1.4258E-2</v>
      </c>
    </row>
    <row r="73" spans="1:7" s="75" customFormat="1" outlineLevel="1">
      <c r="A73" s="169" t="s">
        <v>355</v>
      </c>
      <c r="B73" s="170" t="s">
        <v>356</v>
      </c>
      <c r="C73" s="171" t="s">
        <v>357</v>
      </c>
      <c r="D73" s="170" t="s">
        <v>274</v>
      </c>
      <c r="E73" s="172">
        <v>2.8000000000000001E-2</v>
      </c>
      <c r="F73" s="172">
        <v>1.5968E-2</v>
      </c>
    </row>
    <row r="74" spans="1:7" s="75" customFormat="1" outlineLevel="1">
      <c r="A74" s="169" t="s">
        <v>358</v>
      </c>
      <c r="B74" s="170" t="s">
        <v>359</v>
      </c>
      <c r="C74" s="171" t="s">
        <v>360</v>
      </c>
      <c r="D74" s="170" t="s">
        <v>361</v>
      </c>
      <c r="E74" s="172">
        <v>88.2</v>
      </c>
      <c r="F74" s="172">
        <v>50.3005</v>
      </c>
    </row>
    <row r="75" spans="1:7" s="75" customFormat="1" ht="24" outlineLevel="1">
      <c r="A75" s="169" t="s">
        <v>362</v>
      </c>
      <c r="B75" s="170" t="s">
        <v>363</v>
      </c>
      <c r="C75" s="171" t="s">
        <v>364</v>
      </c>
      <c r="D75" s="170" t="s">
        <v>270</v>
      </c>
      <c r="E75" s="172">
        <v>0.22</v>
      </c>
      <c r="F75" s="172">
        <v>0.12546599999999999</v>
      </c>
    </row>
    <row r="76" spans="1:7" s="75" customFormat="1" outlineLevel="1">
      <c r="A76" s="169" t="s">
        <v>365</v>
      </c>
      <c r="B76" s="170" t="s">
        <v>366</v>
      </c>
      <c r="C76" s="171" t="s">
        <v>367</v>
      </c>
      <c r="D76" s="170" t="s">
        <v>361</v>
      </c>
      <c r="E76" s="172">
        <v>44.8</v>
      </c>
      <c r="F76" s="172">
        <v>25.549399999999999</v>
      </c>
    </row>
    <row r="77" spans="1:7" s="70" customFormat="1" ht="51">
      <c r="A77" s="145" t="s">
        <v>368</v>
      </c>
      <c r="B77" s="146" t="s">
        <v>369</v>
      </c>
      <c r="C77" s="146" t="s">
        <v>370</v>
      </c>
      <c r="D77" s="147" t="s">
        <v>371</v>
      </c>
      <c r="E77" s="311">
        <v>0.59807999999999995</v>
      </c>
      <c r="F77" s="312"/>
      <c r="G77" s="148"/>
    </row>
    <row r="78" spans="1:7" s="74" customFormat="1" outlineLevel="1">
      <c r="A78" s="149" t="s">
        <v>372</v>
      </c>
      <c r="B78" s="150" t="s">
        <v>231</v>
      </c>
      <c r="C78" s="151" t="s">
        <v>236</v>
      </c>
      <c r="D78" s="150" t="s">
        <v>237</v>
      </c>
      <c r="E78" s="152">
        <v>78.88</v>
      </c>
      <c r="F78" s="152">
        <v>47.176600000000001</v>
      </c>
    </row>
    <row r="79" spans="1:7" s="75" customFormat="1" outlineLevel="1">
      <c r="A79" s="153" t="s">
        <v>373</v>
      </c>
      <c r="B79" s="154" t="s">
        <v>239</v>
      </c>
      <c r="C79" s="155" t="s">
        <v>240</v>
      </c>
      <c r="D79" s="154" t="s">
        <v>237</v>
      </c>
      <c r="E79" s="156">
        <v>1.25</v>
      </c>
      <c r="F79" s="156">
        <v>0.74760000000000004</v>
      </c>
    </row>
    <row r="80" spans="1:7" s="76" customFormat="1" outlineLevel="1">
      <c r="A80" s="157" t="s">
        <v>374</v>
      </c>
      <c r="B80" s="158" t="s">
        <v>331</v>
      </c>
      <c r="C80" s="159" t="s">
        <v>332</v>
      </c>
      <c r="D80" s="158" t="s">
        <v>244</v>
      </c>
      <c r="E80" s="160">
        <v>0.98</v>
      </c>
      <c r="F80" s="160">
        <v>0.58611800000000003</v>
      </c>
    </row>
    <row r="81" spans="1:7" s="76" customFormat="1" outlineLevel="1">
      <c r="A81" s="161" t="s">
        <v>375</v>
      </c>
      <c r="B81" s="162" t="s">
        <v>376</v>
      </c>
      <c r="C81" s="163" t="s">
        <v>377</v>
      </c>
      <c r="D81" s="162" t="s">
        <v>244</v>
      </c>
      <c r="E81" s="164">
        <v>0.12</v>
      </c>
      <c r="F81" s="164">
        <v>7.177E-2</v>
      </c>
    </row>
    <row r="82" spans="1:7" s="76" customFormat="1" outlineLevel="1">
      <c r="A82" s="161" t="s">
        <v>378</v>
      </c>
      <c r="B82" s="162" t="s">
        <v>379</v>
      </c>
      <c r="C82" s="163" t="s">
        <v>380</v>
      </c>
      <c r="D82" s="162" t="s">
        <v>244</v>
      </c>
      <c r="E82" s="164">
        <v>1.4</v>
      </c>
      <c r="F82" s="164">
        <v>0.83731199999999995</v>
      </c>
    </row>
    <row r="83" spans="1:7" s="76" customFormat="1" outlineLevel="1">
      <c r="A83" s="161" t="s">
        <v>381</v>
      </c>
      <c r="B83" s="162" t="s">
        <v>382</v>
      </c>
      <c r="C83" s="163" t="s">
        <v>383</v>
      </c>
      <c r="D83" s="162" t="s">
        <v>244</v>
      </c>
      <c r="E83" s="164">
        <v>0.13</v>
      </c>
      <c r="F83" s="164">
        <v>7.775E-2</v>
      </c>
    </row>
    <row r="84" spans="1:7" s="76" customFormat="1" outlineLevel="1">
      <c r="A84" s="161" t="s">
        <v>384</v>
      </c>
      <c r="B84" s="162" t="s">
        <v>385</v>
      </c>
      <c r="C84" s="163" t="s">
        <v>386</v>
      </c>
      <c r="D84" s="162" t="s">
        <v>244</v>
      </c>
      <c r="E84" s="164">
        <v>0.86</v>
      </c>
      <c r="F84" s="164">
        <v>0.51434899999999995</v>
      </c>
    </row>
    <row r="85" spans="1:7" s="76" customFormat="1" outlineLevel="1">
      <c r="A85" s="161" t="s">
        <v>387</v>
      </c>
      <c r="B85" s="162" t="s">
        <v>388</v>
      </c>
      <c r="C85" s="163" t="s">
        <v>389</v>
      </c>
      <c r="D85" s="162" t="s">
        <v>244</v>
      </c>
      <c r="E85" s="164">
        <v>2.1</v>
      </c>
      <c r="F85" s="164">
        <v>1.256</v>
      </c>
    </row>
    <row r="86" spans="1:7" s="75" customFormat="1" outlineLevel="1">
      <c r="A86" s="165" t="s">
        <v>390</v>
      </c>
      <c r="B86" s="166" t="s">
        <v>391</v>
      </c>
      <c r="C86" s="167" t="s">
        <v>392</v>
      </c>
      <c r="D86" s="166" t="s">
        <v>270</v>
      </c>
      <c r="E86" s="168">
        <v>2.6</v>
      </c>
      <c r="F86" s="168">
        <v>1.5549999999999999</v>
      </c>
    </row>
    <row r="87" spans="1:7" s="75" customFormat="1" outlineLevel="1">
      <c r="A87" s="169" t="s">
        <v>393</v>
      </c>
      <c r="B87" s="170" t="s">
        <v>394</v>
      </c>
      <c r="C87" s="171" t="s">
        <v>395</v>
      </c>
      <c r="D87" s="170" t="s">
        <v>396</v>
      </c>
      <c r="E87" s="172">
        <v>7</v>
      </c>
      <c r="F87" s="172">
        <v>4.1866000000000003</v>
      </c>
    </row>
    <row r="88" spans="1:7" s="75" customFormat="1" outlineLevel="1">
      <c r="A88" s="169" t="s">
        <v>397</v>
      </c>
      <c r="B88" s="170" t="s">
        <v>398</v>
      </c>
      <c r="C88" s="171" t="s">
        <v>399</v>
      </c>
      <c r="D88" s="170" t="s">
        <v>400</v>
      </c>
      <c r="E88" s="172">
        <v>0.5</v>
      </c>
      <c r="F88" s="172">
        <v>0.29903999999999997</v>
      </c>
    </row>
    <row r="89" spans="1:7" s="75" customFormat="1" outlineLevel="1">
      <c r="A89" s="169" t="s">
        <v>401</v>
      </c>
      <c r="B89" s="170" t="s">
        <v>402</v>
      </c>
      <c r="C89" s="171" t="s">
        <v>403</v>
      </c>
      <c r="D89" s="170" t="s">
        <v>396</v>
      </c>
      <c r="E89" s="172">
        <v>1.8</v>
      </c>
      <c r="F89" s="172">
        <v>1.0765</v>
      </c>
    </row>
    <row r="90" spans="1:7" s="70" customFormat="1">
      <c r="A90" s="145" t="s">
        <v>404</v>
      </c>
      <c r="B90" s="146" t="s">
        <v>405</v>
      </c>
      <c r="C90" s="146" t="s">
        <v>406</v>
      </c>
      <c r="D90" s="147" t="s">
        <v>407</v>
      </c>
      <c r="E90" s="313">
        <v>0.61004199999999997</v>
      </c>
      <c r="F90" s="314"/>
      <c r="G90" s="148"/>
    </row>
    <row r="91" spans="1:7" s="70" customFormat="1" ht="38.25">
      <c r="A91" s="145" t="s">
        <v>408</v>
      </c>
      <c r="B91" s="146" t="s">
        <v>409</v>
      </c>
      <c r="C91" s="146" t="s">
        <v>410</v>
      </c>
      <c r="D91" s="147" t="s">
        <v>411</v>
      </c>
      <c r="E91" s="311">
        <v>2.0781000000000001</v>
      </c>
      <c r="F91" s="312"/>
      <c r="G91" s="148"/>
    </row>
    <row r="92" spans="1:7" s="74" customFormat="1" outlineLevel="1">
      <c r="A92" s="149" t="s">
        <v>412</v>
      </c>
      <c r="B92" s="150" t="s">
        <v>231</v>
      </c>
      <c r="C92" s="151" t="s">
        <v>236</v>
      </c>
      <c r="D92" s="150" t="s">
        <v>237</v>
      </c>
      <c r="E92" s="152">
        <v>29.9</v>
      </c>
      <c r="F92" s="152">
        <v>62.135199999999998</v>
      </c>
    </row>
    <row r="93" spans="1:7" s="75" customFormat="1" outlineLevel="1">
      <c r="A93" s="153" t="s">
        <v>413</v>
      </c>
      <c r="B93" s="154" t="s">
        <v>239</v>
      </c>
      <c r="C93" s="155" t="s">
        <v>240</v>
      </c>
      <c r="D93" s="154" t="s">
        <v>237</v>
      </c>
      <c r="E93" s="156">
        <v>1.4</v>
      </c>
      <c r="F93" s="156">
        <v>2.9093</v>
      </c>
    </row>
    <row r="94" spans="1:7" s="76" customFormat="1" ht="24" outlineLevel="1">
      <c r="A94" s="157" t="s">
        <v>414</v>
      </c>
      <c r="B94" s="158" t="s">
        <v>311</v>
      </c>
      <c r="C94" s="159" t="s">
        <v>286</v>
      </c>
      <c r="D94" s="158" t="s">
        <v>244</v>
      </c>
      <c r="E94" s="160">
        <v>1</v>
      </c>
      <c r="F94" s="160">
        <v>2.0781000000000001</v>
      </c>
    </row>
    <row r="95" spans="1:7" s="76" customFormat="1" outlineLevel="1">
      <c r="A95" s="161" t="s">
        <v>415</v>
      </c>
      <c r="B95" s="162" t="s">
        <v>416</v>
      </c>
      <c r="C95" s="163" t="s">
        <v>417</v>
      </c>
      <c r="D95" s="162" t="s">
        <v>244</v>
      </c>
      <c r="E95" s="164">
        <v>2</v>
      </c>
      <c r="F95" s="164">
        <v>4.1562000000000001</v>
      </c>
    </row>
    <row r="96" spans="1:7" s="76" customFormat="1" outlineLevel="1">
      <c r="A96" s="161" t="s">
        <v>418</v>
      </c>
      <c r="B96" s="162" t="s">
        <v>343</v>
      </c>
      <c r="C96" s="163" t="s">
        <v>344</v>
      </c>
      <c r="D96" s="162" t="s">
        <v>244</v>
      </c>
      <c r="E96" s="164">
        <v>0.25</v>
      </c>
      <c r="F96" s="164">
        <v>0.51952500000000001</v>
      </c>
    </row>
    <row r="97" spans="1:7" s="75" customFormat="1" outlineLevel="1">
      <c r="A97" s="165" t="s">
        <v>419</v>
      </c>
      <c r="B97" s="166" t="s">
        <v>420</v>
      </c>
      <c r="C97" s="167" t="s">
        <v>421</v>
      </c>
      <c r="D97" s="166" t="s">
        <v>274</v>
      </c>
      <c r="E97" s="168">
        <v>0.24399999999999999</v>
      </c>
      <c r="F97" s="168">
        <v>0.50705599999999995</v>
      </c>
    </row>
    <row r="98" spans="1:7" s="70" customFormat="1" ht="38.25">
      <c r="A98" s="145" t="s">
        <v>422</v>
      </c>
      <c r="B98" s="146" t="s">
        <v>423</v>
      </c>
      <c r="C98" s="146" t="s">
        <v>424</v>
      </c>
      <c r="D98" s="147" t="s">
        <v>411</v>
      </c>
      <c r="E98" s="311">
        <v>2.0781000000000001</v>
      </c>
      <c r="F98" s="312"/>
      <c r="G98" s="148"/>
    </row>
    <row r="99" spans="1:7" s="74" customFormat="1" outlineLevel="1">
      <c r="A99" s="149" t="s">
        <v>425</v>
      </c>
      <c r="B99" s="150" t="s">
        <v>231</v>
      </c>
      <c r="C99" s="151" t="s">
        <v>236</v>
      </c>
      <c r="D99" s="150" t="s">
        <v>237</v>
      </c>
      <c r="E99" s="152">
        <v>20.5</v>
      </c>
      <c r="F99" s="152">
        <v>42.600999999999999</v>
      </c>
    </row>
    <row r="100" spans="1:7" s="75" customFormat="1" outlineLevel="1">
      <c r="A100" s="153" t="s">
        <v>426</v>
      </c>
      <c r="B100" s="154" t="s">
        <v>239</v>
      </c>
      <c r="C100" s="155" t="s">
        <v>240</v>
      </c>
      <c r="D100" s="154" t="s">
        <v>237</v>
      </c>
      <c r="E100" s="156">
        <v>0.28999999999999998</v>
      </c>
      <c r="F100" s="156">
        <v>0.60264899999999999</v>
      </c>
    </row>
    <row r="101" spans="1:7" s="76" customFormat="1" outlineLevel="1">
      <c r="A101" s="157" t="s">
        <v>427</v>
      </c>
      <c r="B101" s="158" t="s">
        <v>416</v>
      </c>
      <c r="C101" s="159" t="s">
        <v>417</v>
      </c>
      <c r="D101" s="158" t="s">
        <v>244</v>
      </c>
      <c r="E101" s="160">
        <v>2</v>
      </c>
      <c r="F101" s="160">
        <v>4.1562000000000001</v>
      </c>
    </row>
    <row r="102" spans="1:7" s="76" customFormat="1" outlineLevel="1">
      <c r="A102" s="161" t="s">
        <v>428</v>
      </c>
      <c r="B102" s="162" t="s">
        <v>343</v>
      </c>
      <c r="C102" s="163" t="s">
        <v>344</v>
      </c>
      <c r="D102" s="162" t="s">
        <v>244</v>
      </c>
      <c r="E102" s="164">
        <v>0.14000000000000001</v>
      </c>
      <c r="F102" s="164">
        <v>0.29093400000000003</v>
      </c>
    </row>
    <row r="103" spans="1:7" s="75" customFormat="1" outlineLevel="1">
      <c r="A103" s="165" t="s">
        <v>429</v>
      </c>
      <c r="B103" s="166" t="s">
        <v>420</v>
      </c>
      <c r="C103" s="167" t="s">
        <v>421</v>
      </c>
      <c r="D103" s="166" t="s">
        <v>274</v>
      </c>
      <c r="E103" s="168">
        <v>0.24399999999999999</v>
      </c>
      <c r="F103" s="168">
        <v>0.50705599999999995</v>
      </c>
    </row>
    <row r="104" spans="1:7" s="70" customFormat="1" ht="38.25">
      <c r="A104" s="145" t="s">
        <v>430</v>
      </c>
      <c r="B104" s="146" t="s">
        <v>431</v>
      </c>
      <c r="C104" s="146" t="s">
        <v>432</v>
      </c>
      <c r="D104" s="147" t="s">
        <v>411</v>
      </c>
      <c r="E104" s="311">
        <v>0.36159999999999998</v>
      </c>
      <c r="F104" s="312"/>
      <c r="G104" s="148"/>
    </row>
    <row r="105" spans="1:7" s="74" customFormat="1" outlineLevel="1">
      <c r="A105" s="149" t="s">
        <v>433</v>
      </c>
      <c r="B105" s="150" t="s">
        <v>231</v>
      </c>
      <c r="C105" s="151" t="s">
        <v>236</v>
      </c>
      <c r="D105" s="150" t="s">
        <v>237</v>
      </c>
      <c r="E105" s="152">
        <v>38.200000000000003</v>
      </c>
      <c r="F105" s="152">
        <v>13.8131</v>
      </c>
    </row>
    <row r="106" spans="1:7" s="75" customFormat="1" outlineLevel="1">
      <c r="A106" s="153" t="s">
        <v>434</v>
      </c>
      <c r="B106" s="154" t="s">
        <v>239</v>
      </c>
      <c r="C106" s="155" t="s">
        <v>240</v>
      </c>
      <c r="D106" s="154" t="s">
        <v>237</v>
      </c>
      <c r="E106" s="156">
        <v>1.55</v>
      </c>
      <c r="F106" s="156">
        <v>0.56047999999999998</v>
      </c>
    </row>
    <row r="107" spans="1:7" s="76" customFormat="1" ht="24" outlineLevel="1">
      <c r="A107" s="157" t="s">
        <v>435</v>
      </c>
      <c r="B107" s="158" t="s">
        <v>311</v>
      </c>
      <c r="C107" s="159" t="s">
        <v>286</v>
      </c>
      <c r="D107" s="158" t="s">
        <v>244</v>
      </c>
      <c r="E107" s="160">
        <v>1</v>
      </c>
      <c r="F107" s="160">
        <v>0.36159999999999998</v>
      </c>
    </row>
    <row r="108" spans="1:7" s="76" customFormat="1" outlineLevel="1">
      <c r="A108" s="161" t="s">
        <v>436</v>
      </c>
      <c r="B108" s="162" t="s">
        <v>343</v>
      </c>
      <c r="C108" s="163" t="s">
        <v>344</v>
      </c>
      <c r="D108" s="162" t="s">
        <v>244</v>
      </c>
      <c r="E108" s="164">
        <v>0.4</v>
      </c>
      <c r="F108" s="164">
        <v>0.14463999999999999</v>
      </c>
    </row>
    <row r="109" spans="1:7" s="75" customFormat="1" outlineLevel="1">
      <c r="A109" s="165" t="s">
        <v>437</v>
      </c>
      <c r="B109" s="166" t="s">
        <v>299</v>
      </c>
      <c r="C109" s="167" t="s">
        <v>300</v>
      </c>
      <c r="D109" s="166" t="s">
        <v>270</v>
      </c>
      <c r="E109" s="168">
        <v>0.22500000000000001</v>
      </c>
      <c r="F109" s="168">
        <v>8.1360000000000002E-2</v>
      </c>
    </row>
    <row r="110" spans="1:7" s="75" customFormat="1" outlineLevel="1">
      <c r="A110" s="169" t="s">
        <v>438</v>
      </c>
      <c r="B110" s="170" t="s">
        <v>439</v>
      </c>
      <c r="C110" s="171" t="s">
        <v>440</v>
      </c>
      <c r="D110" s="170" t="s">
        <v>270</v>
      </c>
      <c r="E110" s="172">
        <v>3.1</v>
      </c>
      <c r="F110" s="172">
        <v>1.121</v>
      </c>
    </row>
    <row r="111" spans="1:7" s="75" customFormat="1" outlineLevel="1">
      <c r="A111" s="169" t="s">
        <v>441</v>
      </c>
      <c r="B111" s="170" t="s">
        <v>442</v>
      </c>
      <c r="C111" s="171" t="s">
        <v>443</v>
      </c>
      <c r="D111" s="170" t="s">
        <v>274</v>
      </c>
      <c r="E111" s="172">
        <v>0.05</v>
      </c>
      <c r="F111" s="172">
        <v>1.8079999999999999E-2</v>
      </c>
    </row>
    <row r="112" spans="1:7" s="70" customFormat="1">
      <c r="A112" s="179"/>
      <c r="B112" s="180"/>
      <c r="C112" s="306" t="s">
        <v>444</v>
      </c>
      <c r="D112" s="306"/>
      <c r="E112" s="180"/>
      <c r="F112" s="181"/>
      <c r="G112" s="133"/>
    </row>
    <row r="113" spans="1:7" s="70" customFormat="1" ht="51">
      <c r="A113" s="145" t="s">
        <v>445</v>
      </c>
      <c r="B113" s="146" t="s">
        <v>369</v>
      </c>
      <c r="C113" s="146" t="s">
        <v>370</v>
      </c>
      <c r="D113" s="147" t="s">
        <v>371</v>
      </c>
      <c r="E113" s="311">
        <v>0.63009999999999999</v>
      </c>
      <c r="F113" s="312"/>
      <c r="G113" s="148"/>
    </row>
    <row r="114" spans="1:7" s="74" customFormat="1" outlineLevel="1">
      <c r="A114" s="149" t="s">
        <v>446</v>
      </c>
      <c r="B114" s="150" t="s">
        <v>231</v>
      </c>
      <c r="C114" s="151" t="s">
        <v>236</v>
      </c>
      <c r="D114" s="150" t="s">
        <v>237</v>
      </c>
      <c r="E114" s="152">
        <v>78.88</v>
      </c>
      <c r="F114" s="152">
        <v>49.702300000000001</v>
      </c>
    </row>
    <row r="115" spans="1:7" s="75" customFormat="1" outlineLevel="1">
      <c r="A115" s="153" t="s">
        <v>447</v>
      </c>
      <c r="B115" s="154" t="s">
        <v>239</v>
      </c>
      <c r="C115" s="155" t="s">
        <v>240</v>
      </c>
      <c r="D115" s="154" t="s">
        <v>237</v>
      </c>
      <c r="E115" s="156">
        <v>1.25</v>
      </c>
      <c r="F115" s="156">
        <v>0.78762500000000002</v>
      </c>
    </row>
    <row r="116" spans="1:7" s="76" customFormat="1" outlineLevel="1">
      <c r="A116" s="157" t="s">
        <v>448</v>
      </c>
      <c r="B116" s="158" t="s">
        <v>331</v>
      </c>
      <c r="C116" s="159" t="s">
        <v>332</v>
      </c>
      <c r="D116" s="158" t="s">
        <v>244</v>
      </c>
      <c r="E116" s="160">
        <v>0.98</v>
      </c>
      <c r="F116" s="160">
        <v>0.61749799999999999</v>
      </c>
    </row>
    <row r="117" spans="1:7" s="76" customFormat="1" ht="24" outlineLevel="1">
      <c r="A117" s="161" t="s">
        <v>449</v>
      </c>
      <c r="B117" s="162" t="s">
        <v>450</v>
      </c>
      <c r="C117" s="163" t="s">
        <v>451</v>
      </c>
      <c r="D117" s="162" t="s">
        <v>244</v>
      </c>
      <c r="E117" s="164">
        <v>0.14000000000000001</v>
      </c>
      <c r="F117" s="164">
        <v>8.8214000000000001E-2</v>
      </c>
    </row>
    <row r="118" spans="1:7" s="76" customFormat="1" outlineLevel="1">
      <c r="A118" s="161" t="s">
        <v>452</v>
      </c>
      <c r="B118" s="162" t="s">
        <v>376</v>
      </c>
      <c r="C118" s="163" t="s">
        <v>377</v>
      </c>
      <c r="D118" s="162" t="s">
        <v>244</v>
      </c>
      <c r="E118" s="164">
        <v>0.12</v>
      </c>
      <c r="F118" s="164">
        <v>7.5611999999999999E-2</v>
      </c>
    </row>
    <row r="119" spans="1:7" s="76" customFormat="1" outlineLevel="1">
      <c r="A119" s="161" t="s">
        <v>453</v>
      </c>
      <c r="B119" s="162" t="s">
        <v>379</v>
      </c>
      <c r="C119" s="163" t="s">
        <v>380</v>
      </c>
      <c r="D119" s="162" t="s">
        <v>244</v>
      </c>
      <c r="E119" s="164">
        <v>1.4</v>
      </c>
      <c r="F119" s="164">
        <v>0.88214000000000004</v>
      </c>
    </row>
    <row r="120" spans="1:7" s="76" customFormat="1" outlineLevel="1">
      <c r="A120" s="161" t="s">
        <v>454</v>
      </c>
      <c r="B120" s="162" t="s">
        <v>382</v>
      </c>
      <c r="C120" s="163" t="s">
        <v>383</v>
      </c>
      <c r="D120" s="162" t="s">
        <v>244</v>
      </c>
      <c r="E120" s="164">
        <v>0.13</v>
      </c>
      <c r="F120" s="164">
        <v>8.1913E-2</v>
      </c>
    </row>
    <row r="121" spans="1:7" s="76" customFormat="1" outlineLevel="1">
      <c r="A121" s="161" t="s">
        <v>455</v>
      </c>
      <c r="B121" s="162" t="s">
        <v>385</v>
      </c>
      <c r="C121" s="163" t="s">
        <v>386</v>
      </c>
      <c r="D121" s="162" t="s">
        <v>244</v>
      </c>
      <c r="E121" s="164">
        <v>0.86</v>
      </c>
      <c r="F121" s="164">
        <v>0.54188599999999998</v>
      </c>
    </row>
    <row r="122" spans="1:7" s="76" customFormat="1" outlineLevel="1">
      <c r="A122" s="161" t="s">
        <v>456</v>
      </c>
      <c r="B122" s="162" t="s">
        <v>388</v>
      </c>
      <c r="C122" s="163" t="s">
        <v>389</v>
      </c>
      <c r="D122" s="162" t="s">
        <v>244</v>
      </c>
      <c r="E122" s="164">
        <v>2.1</v>
      </c>
      <c r="F122" s="164">
        <v>1.3231999999999999</v>
      </c>
    </row>
    <row r="123" spans="1:7" s="75" customFormat="1" outlineLevel="1">
      <c r="A123" s="165" t="s">
        <v>457</v>
      </c>
      <c r="B123" s="166" t="s">
        <v>391</v>
      </c>
      <c r="C123" s="167" t="s">
        <v>392</v>
      </c>
      <c r="D123" s="166" t="s">
        <v>270</v>
      </c>
      <c r="E123" s="168">
        <v>2.6</v>
      </c>
      <c r="F123" s="168">
        <v>1.6383000000000001</v>
      </c>
    </row>
    <row r="124" spans="1:7" s="75" customFormat="1" outlineLevel="1">
      <c r="A124" s="169" t="s">
        <v>458</v>
      </c>
      <c r="B124" s="170" t="s">
        <v>394</v>
      </c>
      <c r="C124" s="171" t="s">
        <v>395</v>
      </c>
      <c r="D124" s="170" t="s">
        <v>396</v>
      </c>
      <c r="E124" s="172">
        <v>7</v>
      </c>
      <c r="F124" s="172">
        <v>4.4107000000000003</v>
      </c>
    </row>
    <row r="125" spans="1:7" s="75" customFormat="1" outlineLevel="1">
      <c r="A125" s="169" t="s">
        <v>459</v>
      </c>
      <c r="B125" s="170" t="s">
        <v>398</v>
      </c>
      <c r="C125" s="171" t="s">
        <v>399</v>
      </c>
      <c r="D125" s="170" t="s">
        <v>400</v>
      </c>
      <c r="E125" s="172">
        <v>0.5</v>
      </c>
      <c r="F125" s="172">
        <v>0.31505</v>
      </c>
    </row>
    <row r="126" spans="1:7" s="75" customFormat="1" outlineLevel="1">
      <c r="A126" s="169" t="s">
        <v>460</v>
      </c>
      <c r="B126" s="170" t="s">
        <v>402</v>
      </c>
      <c r="C126" s="171" t="s">
        <v>403</v>
      </c>
      <c r="D126" s="170" t="s">
        <v>396</v>
      </c>
      <c r="E126" s="172">
        <v>1.8</v>
      </c>
      <c r="F126" s="172">
        <v>1.1342000000000001</v>
      </c>
    </row>
    <row r="127" spans="1:7" s="70" customFormat="1">
      <c r="A127" s="145" t="s">
        <v>461</v>
      </c>
      <c r="B127" s="146" t="s">
        <v>405</v>
      </c>
      <c r="C127" s="146" t="s">
        <v>462</v>
      </c>
      <c r="D127" s="147" t="s">
        <v>407</v>
      </c>
      <c r="E127" s="313">
        <v>0.44217000000000001</v>
      </c>
      <c r="F127" s="314"/>
      <c r="G127" s="148"/>
    </row>
    <row r="128" spans="1:7" s="70" customFormat="1">
      <c r="A128" s="145" t="s">
        <v>463</v>
      </c>
      <c r="B128" s="146" t="s">
        <v>405</v>
      </c>
      <c r="C128" s="146" t="s">
        <v>464</v>
      </c>
      <c r="D128" s="147" t="s">
        <v>407</v>
      </c>
      <c r="E128" s="313">
        <v>7.4052000000000007E-2</v>
      </c>
      <c r="F128" s="314"/>
      <c r="G128" s="148"/>
    </row>
    <row r="129" spans="1:7" s="70" customFormat="1">
      <c r="A129" s="145" t="s">
        <v>465</v>
      </c>
      <c r="B129" s="146" t="s">
        <v>405</v>
      </c>
      <c r="C129" s="146" t="s">
        <v>406</v>
      </c>
      <c r="D129" s="147" t="s">
        <v>407</v>
      </c>
      <c r="E129" s="313">
        <v>2.8559999999999999E-2</v>
      </c>
      <c r="F129" s="314"/>
      <c r="G129" s="148"/>
    </row>
    <row r="130" spans="1:7" s="70" customFormat="1">
      <c r="A130" s="145" t="s">
        <v>466</v>
      </c>
      <c r="B130" s="146" t="s">
        <v>405</v>
      </c>
      <c r="C130" s="146" t="s">
        <v>467</v>
      </c>
      <c r="D130" s="147" t="s">
        <v>407</v>
      </c>
      <c r="E130" s="313">
        <v>9.7919999999999993E-2</v>
      </c>
      <c r="F130" s="314"/>
      <c r="G130" s="148"/>
    </row>
    <row r="131" spans="1:7" ht="15.75">
      <c r="A131" s="315" t="s">
        <v>468</v>
      </c>
      <c r="B131" s="316"/>
      <c r="C131" s="316"/>
      <c r="D131" s="316"/>
      <c r="E131" s="316"/>
      <c r="F131" s="317"/>
      <c r="G131" s="132"/>
    </row>
    <row r="132" spans="1:7" s="70" customFormat="1" ht="25.5">
      <c r="A132" s="145" t="s">
        <v>469</v>
      </c>
      <c r="B132" s="146" t="s">
        <v>470</v>
      </c>
      <c r="C132" s="146" t="s">
        <v>471</v>
      </c>
      <c r="D132" s="147" t="s">
        <v>270</v>
      </c>
      <c r="E132" s="311">
        <v>69.989999999999995</v>
      </c>
      <c r="F132" s="312"/>
      <c r="G132" s="148"/>
    </row>
    <row r="133" spans="1:7" s="74" customFormat="1" outlineLevel="1">
      <c r="A133" s="149" t="s">
        <v>472</v>
      </c>
      <c r="B133" s="150" t="s">
        <v>231</v>
      </c>
      <c r="C133" s="151" t="s">
        <v>236</v>
      </c>
      <c r="D133" s="150" t="s">
        <v>237</v>
      </c>
      <c r="E133" s="152">
        <v>5.4</v>
      </c>
      <c r="F133" s="152">
        <v>377.94600000000003</v>
      </c>
    </row>
    <row r="134" spans="1:7" s="75" customFormat="1" outlineLevel="1">
      <c r="A134" s="153" t="s">
        <v>473</v>
      </c>
      <c r="B134" s="154" t="s">
        <v>239</v>
      </c>
      <c r="C134" s="155" t="s">
        <v>240</v>
      </c>
      <c r="D134" s="154" t="s">
        <v>237</v>
      </c>
      <c r="E134" s="156">
        <v>0.4</v>
      </c>
      <c r="F134" s="156">
        <v>27.995999999999999</v>
      </c>
    </row>
    <row r="135" spans="1:7" s="76" customFormat="1" ht="24" outlineLevel="1">
      <c r="A135" s="157" t="s">
        <v>474</v>
      </c>
      <c r="B135" s="158" t="s">
        <v>337</v>
      </c>
      <c r="C135" s="159" t="s">
        <v>338</v>
      </c>
      <c r="D135" s="158" t="s">
        <v>244</v>
      </c>
      <c r="E135" s="160">
        <v>0.4</v>
      </c>
      <c r="F135" s="160">
        <v>27.995999999999999</v>
      </c>
    </row>
    <row r="136" spans="1:7" s="75" customFormat="1" outlineLevel="1">
      <c r="A136" s="165" t="s">
        <v>475</v>
      </c>
      <c r="B136" s="166" t="s">
        <v>299</v>
      </c>
      <c r="C136" s="167" t="s">
        <v>300</v>
      </c>
      <c r="D136" s="166" t="s">
        <v>270</v>
      </c>
      <c r="E136" s="168">
        <v>0.44</v>
      </c>
      <c r="F136" s="168">
        <v>30.7956</v>
      </c>
    </row>
    <row r="137" spans="1:7" s="75" customFormat="1" ht="24" outlineLevel="1">
      <c r="A137" s="169" t="s">
        <v>476</v>
      </c>
      <c r="B137" s="170" t="s">
        <v>477</v>
      </c>
      <c r="C137" s="171" t="s">
        <v>478</v>
      </c>
      <c r="D137" s="170" t="s">
        <v>479</v>
      </c>
      <c r="E137" s="172">
        <v>0.39400000000000002</v>
      </c>
      <c r="F137" s="172">
        <v>27.5761</v>
      </c>
    </row>
    <row r="138" spans="1:7" s="75" customFormat="1" ht="24" outlineLevel="1">
      <c r="A138" s="169" t="s">
        <v>480</v>
      </c>
      <c r="B138" s="170" t="s">
        <v>481</v>
      </c>
      <c r="C138" s="171" t="s">
        <v>482</v>
      </c>
      <c r="D138" s="170" t="s">
        <v>270</v>
      </c>
      <c r="E138" s="172">
        <v>5.0000000000000001E-4</v>
      </c>
      <c r="F138" s="172">
        <v>3.4994999999999998E-2</v>
      </c>
    </row>
    <row r="139" spans="1:7" s="75" customFormat="1" outlineLevel="1">
      <c r="A139" s="169" t="s">
        <v>483</v>
      </c>
      <c r="B139" s="170" t="s">
        <v>484</v>
      </c>
      <c r="C139" s="171" t="s">
        <v>485</v>
      </c>
      <c r="D139" s="170" t="s">
        <v>270</v>
      </c>
      <c r="E139" s="172">
        <v>0.24</v>
      </c>
      <c r="F139" s="172">
        <v>16.797599999999999</v>
      </c>
    </row>
    <row r="140" spans="1:7" s="70" customFormat="1">
      <c r="A140" s="145" t="s">
        <v>486</v>
      </c>
      <c r="B140" s="146" t="s">
        <v>487</v>
      </c>
      <c r="C140" s="146" t="s">
        <v>488</v>
      </c>
      <c r="D140" s="147" t="s">
        <v>270</v>
      </c>
      <c r="E140" s="311">
        <v>7.24</v>
      </c>
      <c r="F140" s="312"/>
      <c r="G140" s="148"/>
    </row>
    <row r="141" spans="1:7" s="74" customFormat="1" outlineLevel="1">
      <c r="A141" s="149" t="s">
        <v>489</v>
      </c>
      <c r="B141" s="150" t="s">
        <v>231</v>
      </c>
      <c r="C141" s="151" t="s">
        <v>236</v>
      </c>
      <c r="D141" s="150" t="s">
        <v>237</v>
      </c>
      <c r="E141" s="152">
        <v>5.21</v>
      </c>
      <c r="F141" s="152">
        <v>37.720399999999998</v>
      </c>
    </row>
    <row r="142" spans="1:7" s="75" customFormat="1" outlineLevel="1">
      <c r="A142" s="153" t="s">
        <v>490</v>
      </c>
      <c r="B142" s="154" t="s">
        <v>239</v>
      </c>
      <c r="C142" s="155" t="s">
        <v>240</v>
      </c>
      <c r="D142" s="154" t="s">
        <v>237</v>
      </c>
      <c r="E142" s="156">
        <v>0.4</v>
      </c>
      <c r="F142" s="156">
        <v>2.8959999999999999</v>
      </c>
    </row>
    <row r="143" spans="1:7" s="76" customFormat="1" ht="24" outlineLevel="1">
      <c r="A143" s="157" t="s">
        <v>491</v>
      </c>
      <c r="B143" s="158" t="s">
        <v>337</v>
      </c>
      <c r="C143" s="159" t="s">
        <v>338</v>
      </c>
      <c r="D143" s="158" t="s">
        <v>244</v>
      </c>
      <c r="E143" s="160">
        <v>0.4</v>
      </c>
      <c r="F143" s="160">
        <v>2.8959999999999999</v>
      </c>
    </row>
    <row r="144" spans="1:7" s="75" customFormat="1" outlineLevel="1">
      <c r="A144" s="165" t="s">
        <v>492</v>
      </c>
      <c r="B144" s="166" t="s">
        <v>299</v>
      </c>
      <c r="C144" s="167" t="s">
        <v>300</v>
      </c>
      <c r="D144" s="166" t="s">
        <v>270</v>
      </c>
      <c r="E144" s="168">
        <v>0.44</v>
      </c>
      <c r="F144" s="168">
        <v>3.1856</v>
      </c>
    </row>
    <row r="145" spans="1:7" s="75" customFormat="1" ht="24" outlineLevel="1">
      <c r="A145" s="169" t="s">
        <v>493</v>
      </c>
      <c r="B145" s="170" t="s">
        <v>477</v>
      </c>
      <c r="C145" s="171" t="s">
        <v>478</v>
      </c>
      <c r="D145" s="170" t="s">
        <v>479</v>
      </c>
      <c r="E145" s="172">
        <v>0.39500000000000002</v>
      </c>
      <c r="F145" s="172">
        <v>2.8597999999999999</v>
      </c>
    </row>
    <row r="146" spans="1:7" s="75" customFormat="1" ht="24" outlineLevel="1">
      <c r="A146" s="169" t="s">
        <v>494</v>
      </c>
      <c r="B146" s="170" t="s">
        <v>481</v>
      </c>
      <c r="C146" s="171" t="s">
        <v>482</v>
      </c>
      <c r="D146" s="170" t="s">
        <v>270</v>
      </c>
      <c r="E146" s="172">
        <v>5.0000000000000001E-4</v>
      </c>
      <c r="F146" s="172">
        <v>3.62E-3</v>
      </c>
    </row>
    <row r="147" spans="1:7" s="75" customFormat="1" outlineLevel="1">
      <c r="A147" s="169" t="s">
        <v>495</v>
      </c>
      <c r="B147" s="170" t="s">
        <v>484</v>
      </c>
      <c r="C147" s="171" t="s">
        <v>485</v>
      </c>
      <c r="D147" s="170" t="s">
        <v>270</v>
      </c>
      <c r="E147" s="172">
        <v>0.23400000000000001</v>
      </c>
      <c r="F147" s="172">
        <v>1.6941999999999999</v>
      </c>
    </row>
    <row r="148" spans="1:7" s="70" customFormat="1" ht="25.5">
      <c r="A148" s="145" t="s">
        <v>496</v>
      </c>
      <c r="B148" s="146" t="s">
        <v>470</v>
      </c>
      <c r="C148" s="146" t="s">
        <v>497</v>
      </c>
      <c r="D148" s="147" t="s">
        <v>270</v>
      </c>
      <c r="E148" s="311">
        <v>34.299999999999997</v>
      </c>
      <c r="F148" s="312"/>
      <c r="G148" s="148"/>
    </row>
    <row r="149" spans="1:7" s="74" customFormat="1" outlineLevel="1">
      <c r="A149" s="149" t="s">
        <v>498</v>
      </c>
      <c r="B149" s="150" t="s">
        <v>231</v>
      </c>
      <c r="C149" s="151" t="s">
        <v>236</v>
      </c>
      <c r="D149" s="150" t="s">
        <v>237</v>
      </c>
      <c r="E149" s="152">
        <v>5.4</v>
      </c>
      <c r="F149" s="152">
        <v>185.22</v>
      </c>
    </row>
    <row r="150" spans="1:7" s="75" customFormat="1" outlineLevel="1">
      <c r="A150" s="153" t="s">
        <v>499</v>
      </c>
      <c r="B150" s="154" t="s">
        <v>239</v>
      </c>
      <c r="C150" s="155" t="s">
        <v>240</v>
      </c>
      <c r="D150" s="154" t="s">
        <v>237</v>
      </c>
      <c r="E150" s="156">
        <v>0.4</v>
      </c>
      <c r="F150" s="156">
        <v>13.72</v>
      </c>
    </row>
    <row r="151" spans="1:7" s="76" customFormat="1" ht="24" outlineLevel="1">
      <c r="A151" s="157" t="s">
        <v>500</v>
      </c>
      <c r="B151" s="158" t="s">
        <v>337</v>
      </c>
      <c r="C151" s="159" t="s">
        <v>338</v>
      </c>
      <c r="D151" s="158" t="s">
        <v>244</v>
      </c>
      <c r="E151" s="160">
        <v>0.4</v>
      </c>
      <c r="F151" s="160">
        <v>13.72</v>
      </c>
    </row>
    <row r="152" spans="1:7" s="75" customFormat="1" outlineLevel="1">
      <c r="A152" s="165" t="s">
        <v>501</v>
      </c>
      <c r="B152" s="166" t="s">
        <v>299</v>
      </c>
      <c r="C152" s="167" t="s">
        <v>300</v>
      </c>
      <c r="D152" s="166" t="s">
        <v>270</v>
      </c>
      <c r="E152" s="168">
        <v>0.44</v>
      </c>
      <c r="F152" s="168">
        <v>15.092000000000001</v>
      </c>
    </row>
    <row r="153" spans="1:7" s="75" customFormat="1" ht="24" outlineLevel="1">
      <c r="A153" s="169" t="s">
        <v>502</v>
      </c>
      <c r="B153" s="170" t="s">
        <v>477</v>
      </c>
      <c r="C153" s="171" t="s">
        <v>478</v>
      </c>
      <c r="D153" s="170" t="s">
        <v>479</v>
      </c>
      <c r="E153" s="172">
        <v>0.39400000000000002</v>
      </c>
      <c r="F153" s="172">
        <v>13.514200000000001</v>
      </c>
    </row>
    <row r="154" spans="1:7" s="75" customFormat="1" ht="24" outlineLevel="1">
      <c r="A154" s="169" t="s">
        <v>503</v>
      </c>
      <c r="B154" s="170" t="s">
        <v>481</v>
      </c>
      <c r="C154" s="171" t="s">
        <v>482</v>
      </c>
      <c r="D154" s="170" t="s">
        <v>270</v>
      </c>
      <c r="E154" s="172">
        <v>5.0000000000000001E-4</v>
      </c>
      <c r="F154" s="172">
        <v>1.7149999999999999E-2</v>
      </c>
    </row>
    <row r="155" spans="1:7" s="75" customFormat="1" outlineLevel="1">
      <c r="A155" s="169" t="s">
        <v>504</v>
      </c>
      <c r="B155" s="170" t="s">
        <v>484</v>
      </c>
      <c r="C155" s="171" t="s">
        <v>485</v>
      </c>
      <c r="D155" s="170" t="s">
        <v>270</v>
      </c>
      <c r="E155" s="172">
        <v>0.24</v>
      </c>
      <c r="F155" s="172">
        <v>8.2319999999999993</v>
      </c>
    </row>
    <row r="156" spans="1:7" s="70" customFormat="1" ht="38.25">
      <c r="A156" s="145" t="s">
        <v>505</v>
      </c>
      <c r="B156" s="146" t="s">
        <v>506</v>
      </c>
      <c r="C156" s="146" t="s">
        <v>507</v>
      </c>
      <c r="D156" s="147" t="s">
        <v>274</v>
      </c>
      <c r="E156" s="311">
        <v>0.31591000000000002</v>
      </c>
      <c r="F156" s="312"/>
      <c r="G156" s="148"/>
    </row>
    <row r="157" spans="1:7" s="74" customFormat="1" outlineLevel="1">
      <c r="A157" s="149" t="s">
        <v>508</v>
      </c>
      <c r="B157" s="150" t="s">
        <v>231</v>
      </c>
      <c r="C157" s="151" t="s">
        <v>236</v>
      </c>
      <c r="D157" s="150" t="s">
        <v>237</v>
      </c>
      <c r="E157" s="152">
        <v>63.73</v>
      </c>
      <c r="F157" s="152">
        <v>20.132899999999999</v>
      </c>
    </row>
    <row r="158" spans="1:7" s="75" customFormat="1" outlineLevel="1">
      <c r="A158" s="153" t="s">
        <v>509</v>
      </c>
      <c r="B158" s="154" t="s">
        <v>239</v>
      </c>
      <c r="C158" s="155" t="s">
        <v>240</v>
      </c>
      <c r="D158" s="154" t="s">
        <v>237</v>
      </c>
      <c r="E158" s="156">
        <v>0.54</v>
      </c>
      <c r="F158" s="156">
        <v>0.17059099999999999</v>
      </c>
    </row>
    <row r="159" spans="1:7" s="76" customFormat="1" ht="24" outlineLevel="1">
      <c r="A159" s="157" t="s">
        <v>510</v>
      </c>
      <c r="B159" s="158" t="s">
        <v>337</v>
      </c>
      <c r="C159" s="159" t="s">
        <v>338</v>
      </c>
      <c r="D159" s="158" t="s">
        <v>244</v>
      </c>
      <c r="E159" s="160">
        <v>0.23</v>
      </c>
      <c r="F159" s="160">
        <v>7.2659000000000001E-2</v>
      </c>
    </row>
    <row r="160" spans="1:7" s="76" customFormat="1" outlineLevel="1">
      <c r="A160" s="161" t="s">
        <v>511</v>
      </c>
      <c r="B160" s="162" t="s">
        <v>512</v>
      </c>
      <c r="C160" s="163" t="s">
        <v>344</v>
      </c>
      <c r="D160" s="162" t="s">
        <v>244</v>
      </c>
      <c r="E160" s="164">
        <v>0.31</v>
      </c>
      <c r="F160" s="164">
        <v>9.7932000000000005E-2</v>
      </c>
    </row>
    <row r="161" spans="1:7" s="70" customFormat="1">
      <c r="A161" s="145" t="s">
        <v>513</v>
      </c>
      <c r="B161" s="146" t="s">
        <v>405</v>
      </c>
      <c r="C161" s="146" t="s">
        <v>514</v>
      </c>
      <c r="D161" s="147" t="s">
        <v>407</v>
      </c>
      <c r="E161" s="313">
        <v>0.29414000000000001</v>
      </c>
      <c r="F161" s="314"/>
      <c r="G161" s="148"/>
    </row>
    <row r="162" spans="1:7" s="70" customFormat="1">
      <c r="A162" s="145" t="s">
        <v>515</v>
      </c>
      <c r="B162" s="146" t="s">
        <v>405</v>
      </c>
      <c r="C162" s="146" t="s">
        <v>516</v>
      </c>
      <c r="D162" s="147" t="s">
        <v>407</v>
      </c>
      <c r="E162" s="313">
        <v>2.1770000000000001E-2</v>
      </c>
      <c r="F162" s="314"/>
      <c r="G162" s="148"/>
    </row>
    <row r="163" spans="1:7" s="70" customFormat="1">
      <c r="A163" s="179"/>
      <c r="B163" s="180"/>
      <c r="C163" s="306" t="s">
        <v>517</v>
      </c>
      <c r="D163" s="306"/>
      <c r="E163" s="180"/>
      <c r="F163" s="181"/>
      <c r="G163" s="133"/>
    </row>
    <row r="164" spans="1:7" s="70" customFormat="1" ht="25.5">
      <c r="A164" s="145" t="s">
        <v>518</v>
      </c>
      <c r="B164" s="146" t="s">
        <v>519</v>
      </c>
      <c r="C164" s="146" t="s">
        <v>520</v>
      </c>
      <c r="D164" s="147" t="s">
        <v>248</v>
      </c>
      <c r="E164" s="311">
        <v>9.0800000000000006E-2</v>
      </c>
      <c r="F164" s="312"/>
      <c r="G164" s="148"/>
    </row>
    <row r="165" spans="1:7" s="74" customFormat="1" outlineLevel="1">
      <c r="A165" s="149" t="s">
        <v>521</v>
      </c>
      <c r="B165" s="150" t="s">
        <v>231</v>
      </c>
      <c r="C165" s="151" t="s">
        <v>236</v>
      </c>
      <c r="D165" s="150" t="s">
        <v>237</v>
      </c>
      <c r="E165" s="152">
        <v>1463.2</v>
      </c>
      <c r="F165" s="152">
        <v>132.8586</v>
      </c>
    </row>
    <row r="166" spans="1:7" s="75" customFormat="1" outlineLevel="1">
      <c r="A166" s="153" t="s">
        <v>522</v>
      </c>
      <c r="B166" s="154" t="s">
        <v>239</v>
      </c>
      <c r="C166" s="155" t="s">
        <v>240</v>
      </c>
      <c r="D166" s="154" t="s">
        <v>237</v>
      </c>
      <c r="E166" s="156">
        <v>92.05</v>
      </c>
      <c r="F166" s="156">
        <v>8.3581000000000003</v>
      </c>
    </row>
    <row r="167" spans="1:7" s="76" customFormat="1" outlineLevel="1">
      <c r="A167" s="157" t="s">
        <v>523</v>
      </c>
      <c r="B167" s="158" t="s">
        <v>331</v>
      </c>
      <c r="C167" s="159" t="s">
        <v>332</v>
      </c>
      <c r="D167" s="158" t="s">
        <v>244</v>
      </c>
      <c r="E167" s="160">
        <v>0.27</v>
      </c>
      <c r="F167" s="160">
        <v>2.4516E-2</v>
      </c>
    </row>
    <row r="168" spans="1:7" s="76" customFormat="1" outlineLevel="1">
      <c r="A168" s="161" t="s">
        <v>524</v>
      </c>
      <c r="B168" s="162" t="s">
        <v>334</v>
      </c>
      <c r="C168" s="163" t="s">
        <v>335</v>
      </c>
      <c r="D168" s="162" t="s">
        <v>244</v>
      </c>
      <c r="E168" s="164">
        <v>59.26</v>
      </c>
      <c r="F168" s="164">
        <v>5.3807999999999998</v>
      </c>
    </row>
    <row r="169" spans="1:7" s="76" customFormat="1" ht="24" outlineLevel="1">
      <c r="A169" s="161" t="s">
        <v>525</v>
      </c>
      <c r="B169" s="162" t="s">
        <v>337</v>
      </c>
      <c r="C169" s="163" t="s">
        <v>338</v>
      </c>
      <c r="D169" s="162" t="s">
        <v>244</v>
      </c>
      <c r="E169" s="164">
        <v>88.19</v>
      </c>
      <c r="F169" s="164">
        <v>8.0076999999999998</v>
      </c>
    </row>
    <row r="170" spans="1:7" s="76" customFormat="1" outlineLevel="1">
      <c r="A170" s="161" t="s">
        <v>526</v>
      </c>
      <c r="B170" s="162" t="s">
        <v>340</v>
      </c>
      <c r="C170" s="163" t="s">
        <v>341</v>
      </c>
      <c r="D170" s="162" t="s">
        <v>244</v>
      </c>
      <c r="E170" s="164">
        <v>1.9</v>
      </c>
      <c r="F170" s="164">
        <v>0.17252000000000001</v>
      </c>
    </row>
    <row r="171" spans="1:7" s="76" customFormat="1" outlineLevel="1">
      <c r="A171" s="161" t="s">
        <v>527</v>
      </c>
      <c r="B171" s="162" t="s">
        <v>343</v>
      </c>
      <c r="C171" s="163" t="s">
        <v>344</v>
      </c>
      <c r="D171" s="162" t="s">
        <v>244</v>
      </c>
      <c r="E171" s="164">
        <v>3.59</v>
      </c>
      <c r="F171" s="164">
        <v>0.32597199999999998</v>
      </c>
    </row>
    <row r="172" spans="1:7" s="75" customFormat="1" outlineLevel="1">
      <c r="A172" s="165" t="s">
        <v>528</v>
      </c>
      <c r="B172" s="166" t="s">
        <v>529</v>
      </c>
      <c r="C172" s="167" t="s">
        <v>530</v>
      </c>
      <c r="D172" s="166" t="s">
        <v>270</v>
      </c>
      <c r="E172" s="168">
        <v>102</v>
      </c>
      <c r="F172" s="168">
        <v>9.2615999999999996</v>
      </c>
    </row>
    <row r="173" spans="1:7" s="75" customFormat="1" outlineLevel="1">
      <c r="A173" s="169" t="s">
        <v>531</v>
      </c>
      <c r="B173" s="170" t="s">
        <v>299</v>
      </c>
      <c r="C173" s="171" t="s">
        <v>300</v>
      </c>
      <c r="D173" s="170" t="s">
        <v>270</v>
      </c>
      <c r="E173" s="172">
        <v>0.25</v>
      </c>
      <c r="F173" s="172">
        <v>2.2700000000000001E-2</v>
      </c>
    </row>
    <row r="174" spans="1:7" s="75" customFormat="1" outlineLevel="1">
      <c r="A174" s="169" t="s">
        <v>532</v>
      </c>
      <c r="B174" s="170" t="s">
        <v>350</v>
      </c>
      <c r="C174" s="171" t="s">
        <v>351</v>
      </c>
      <c r="D174" s="170" t="s">
        <v>274</v>
      </c>
      <c r="E174" s="172">
        <v>4.4999999999999998E-2</v>
      </c>
      <c r="F174" s="172">
        <v>4.0860000000000002E-3</v>
      </c>
    </row>
    <row r="175" spans="1:7" s="75" customFormat="1" outlineLevel="1">
      <c r="A175" s="169" t="s">
        <v>533</v>
      </c>
      <c r="B175" s="170" t="s">
        <v>353</v>
      </c>
      <c r="C175" s="171" t="s">
        <v>354</v>
      </c>
      <c r="D175" s="170" t="s">
        <v>274</v>
      </c>
      <c r="E175" s="172">
        <v>8.4000000000000005E-2</v>
      </c>
      <c r="F175" s="172">
        <v>7.6270000000000001E-3</v>
      </c>
    </row>
    <row r="176" spans="1:7" s="75" customFormat="1" ht="24" outlineLevel="1">
      <c r="A176" s="169" t="s">
        <v>534</v>
      </c>
      <c r="B176" s="170" t="s">
        <v>535</v>
      </c>
      <c r="C176" s="171" t="s">
        <v>536</v>
      </c>
      <c r="D176" s="170" t="s">
        <v>270</v>
      </c>
      <c r="E176" s="172">
        <v>1.7</v>
      </c>
      <c r="F176" s="172">
        <v>0.15436</v>
      </c>
    </row>
    <row r="177" spans="1:7" s="75" customFormat="1" ht="24" outlineLevel="1">
      <c r="A177" s="169" t="s">
        <v>537</v>
      </c>
      <c r="B177" s="170" t="s">
        <v>538</v>
      </c>
      <c r="C177" s="171" t="s">
        <v>539</v>
      </c>
      <c r="D177" s="170" t="s">
        <v>270</v>
      </c>
      <c r="E177" s="172">
        <v>0.25</v>
      </c>
      <c r="F177" s="172">
        <v>2.2700000000000001E-2</v>
      </c>
    </row>
    <row r="178" spans="1:7" s="75" customFormat="1" outlineLevel="1">
      <c r="A178" s="169" t="s">
        <v>540</v>
      </c>
      <c r="B178" s="170" t="s">
        <v>366</v>
      </c>
      <c r="C178" s="171" t="s">
        <v>367</v>
      </c>
      <c r="D178" s="170" t="s">
        <v>361</v>
      </c>
      <c r="E178" s="172">
        <v>135</v>
      </c>
      <c r="F178" s="172">
        <v>12.257999999999999</v>
      </c>
    </row>
    <row r="179" spans="1:7" s="70" customFormat="1" ht="51">
      <c r="A179" s="145" t="s">
        <v>541</v>
      </c>
      <c r="B179" s="146" t="s">
        <v>542</v>
      </c>
      <c r="C179" s="146" t="s">
        <v>543</v>
      </c>
      <c r="D179" s="147" t="s">
        <v>371</v>
      </c>
      <c r="E179" s="311">
        <v>1.2749999999999999</v>
      </c>
      <c r="F179" s="312"/>
      <c r="G179" s="148"/>
    </row>
    <row r="180" spans="1:7" s="74" customFormat="1" outlineLevel="1">
      <c r="A180" s="149" t="s">
        <v>544</v>
      </c>
      <c r="B180" s="150" t="s">
        <v>231</v>
      </c>
      <c r="C180" s="151" t="s">
        <v>236</v>
      </c>
      <c r="D180" s="150" t="s">
        <v>237</v>
      </c>
      <c r="E180" s="152">
        <v>107.61</v>
      </c>
      <c r="F180" s="152">
        <v>137.2028</v>
      </c>
    </row>
    <row r="181" spans="1:7" s="75" customFormat="1" outlineLevel="1">
      <c r="A181" s="153" t="s">
        <v>545</v>
      </c>
      <c r="B181" s="154" t="s">
        <v>239</v>
      </c>
      <c r="C181" s="155" t="s">
        <v>240</v>
      </c>
      <c r="D181" s="154" t="s">
        <v>237</v>
      </c>
      <c r="E181" s="156">
        <v>1.7</v>
      </c>
      <c r="F181" s="156">
        <v>2.1675</v>
      </c>
    </row>
    <row r="182" spans="1:7" s="76" customFormat="1" outlineLevel="1">
      <c r="A182" s="157" t="s">
        <v>546</v>
      </c>
      <c r="B182" s="158" t="s">
        <v>331</v>
      </c>
      <c r="C182" s="159" t="s">
        <v>332</v>
      </c>
      <c r="D182" s="158" t="s">
        <v>244</v>
      </c>
      <c r="E182" s="160">
        <v>0.98</v>
      </c>
      <c r="F182" s="160">
        <v>1.2495000000000001</v>
      </c>
    </row>
    <row r="183" spans="1:7" s="76" customFormat="1" ht="24" outlineLevel="1">
      <c r="A183" s="161" t="s">
        <v>547</v>
      </c>
      <c r="B183" s="162" t="s">
        <v>548</v>
      </c>
      <c r="C183" s="163" t="s">
        <v>549</v>
      </c>
      <c r="D183" s="162" t="s">
        <v>244</v>
      </c>
      <c r="E183" s="164">
        <v>2.73</v>
      </c>
      <c r="F183" s="164">
        <v>3.4807999999999999</v>
      </c>
    </row>
    <row r="184" spans="1:7" s="76" customFormat="1" ht="24" outlineLevel="1">
      <c r="A184" s="161" t="s">
        <v>550</v>
      </c>
      <c r="B184" s="162" t="s">
        <v>450</v>
      </c>
      <c r="C184" s="163" t="s">
        <v>451</v>
      </c>
      <c r="D184" s="162" t="s">
        <v>244</v>
      </c>
      <c r="E184" s="164">
        <v>0.72</v>
      </c>
      <c r="F184" s="164">
        <v>0.91800000000000004</v>
      </c>
    </row>
    <row r="185" spans="1:7" s="76" customFormat="1" outlineLevel="1">
      <c r="A185" s="161" t="s">
        <v>551</v>
      </c>
      <c r="B185" s="162" t="s">
        <v>379</v>
      </c>
      <c r="C185" s="163" t="s">
        <v>380</v>
      </c>
      <c r="D185" s="162" t="s">
        <v>244</v>
      </c>
      <c r="E185" s="164">
        <v>0.57999999999999996</v>
      </c>
      <c r="F185" s="164">
        <v>0.73950000000000005</v>
      </c>
    </row>
    <row r="186" spans="1:7" s="76" customFormat="1" outlineLevel="1">
      <c r="A186" s="161" t="s">
        <v>552</v>
      </c>
      <c r="B186" s="162" t="s">
        <v>388</v>
      </c>
      <c r="C186" s="163" t="s">
        <v>389</v>
      </c>
      <c r="D186" s="162" t="s">
        <v>244</v>
      </c>
      <c r="E186" s="164">
        <v>1.26</v>
      </c>
      <c r="F186" s="164">
        <v>1.6065</v>
      </c>
    </row>
    <row r="187" spans="1:7" s="75" customFormat="1" outlineLevel="1">
      <c r="A187" s="165" t="s">
        <v>553</v>
      </c>
      <c r="B187" s="166" t="s">
        <v>554</v>
      </c>
      <c r="C187" s="167" t="s">
        <v>555</v>
      </c>
      <c r="D187" s="166" t="s">
        <v>274</v>
      </c>
      <c r="E187" s="168">
        <v>0.01</v>
      </c>
      <c r="F187" s="168">
        <v>1.2749999999999999E-2</v>
      </c>
    </row>
    <row r="188" spans="1:7" s="75" customFormat="1" outlineLevel="1">
      <c r="A188" s="169" t="s">
        <v>556</v>
      </c>
      <c r="B188" s="170" t="s">
        <v>394</v>
      </c>
      <c r="C188" s="171" t="s">
        <v>395</v>
      </c>
      <c r="D188" s="170" t="s">
        <v>396</v>
      </c>
      <c r="E188" s="172">
        <v>7.6</v>
      </c>
      <c r="F188" s="172">
        <v>9.69</v>
      </c>
    </row>
    <row r="189" spans="1:7" s="75" customFormat="1" outlineLevel="1">
      <c r="A189" s="169" t="s">
        <v>557</v>
      </c>
      <c r="B189" s="170" t="s">
        <v>558</v>
      </c>
      <c r="C189" s="171" t="s">
        <v>559</v>
      </c>
      <c r="D189" s="170" t="s">
        <v>361</v>
      </c>
      <c r="E189" s="172">
        <v>5</v>
      </c>
      <c r="F189" s="172">
        <v>6.375</v>
      </c>
    </row>
    <row r="190" spans="1:7" s="70" customFormat="1">
      <c r="A190" s="145" t="s">
        <v>560</v>
      </c>
      <c r="B190" s="146" t="s">
        <v>561</v>
      </c>
      <c r="C190" s="146" t="s">
        <v>462</v>
      </c>
      <c r="D190" s="147" t="s">
        <v>274</v>
      </c>
      <c r="E190" s="313">
        <v>0.76051199999999997</v>
      </c>
      <c r="F190" s="314"/>
      <c r="G190" s="148"/>
    </row>
    <row r="191" spans="1:7" s="70" customFormat="1">
      <c r="A191" s="145" t="s">
        <v>562</v>
      </c>
      <c r="B191" s="146" t="s">
        <v>561</v>
      </c>
      <c r="C191" s="146" t="s">
        <v>464</v>
      </c>
      <c r="D191" s="147" t="s">
        <v>274</v>
      </c>
      <c r="E191" s="313">
        <v>0.13800599999999999</v>
      </c>
      <c r="F191" s="314"/>
      <c r="G191" s="148"/>
    </row>
    <row r="192" spans="1:7" s="70" customFormat="1">
      <c r="A192" s="145" t="s">
        <v>563</v>
      </c>
      <c r="B192" s="146" t="s">
        <v>561</v>
      </c>
      <c r="C192" s="146" t="s">
        <v>467</v>
      </c>
      <c r="D192" s="147" t="s">
        <v>274</v>
      </c>
      <c r="E192" s="313">
        <v>0.26438400000000001</v>
      </c>
      <c r="F192" s="314"/>
      <c r="G192" s="148"/>
    </row>
    <row r="193" spans="1:7" s="70" customFormat="1">
      <c r="A193" s="145" t="s">
        <v>564</v>
      </c>
      <c r="B193" s="146" t="s">
        <v>561</v>
      </c>
      <c r="C193" s="146" t="s">
        <v>565</v>
      </c>
      <c r="D193" s="147" t="s">
        <v>274</v>
      </c>
      <c r="E193" s="313">
        <v>0.13489999999999999</v>
      </c>
      <c r="F193" s="314"/>
      <c r="G193" s="148"/>
    </row>
    <row r="194" spans="1:7" s="70" customFormat="1">
      <c r="A194" s="179"/>
      <c r="B194" s="180"/>
      <c r="C194" s="306" t="s">
        <v>566</v>
      </c>
      <c r="D194" s="306"/>
      <c r="E194" s="180"/>
      <c r="F194" s="181"/>
      <c r="G194" s="133"/>
    </row>
    <row r="195" spans="1:7" s="70" customFormat="1" ht="38.25">
      <c r="A195" s="145" t="s">
        <v>567</v>
      </c>
      <c r="B195" s="146" t="s">
        <v>568</v>
      </c>
      <c r="C195" s="146" t="s">
        <v>569</v>
      </c>
      <c r="D195" s="147" t="s">
        <v>248</v>
      </c>
      <c r="E195" s="311">
        <v>8.3799999999999999E-2</v>
      </c>
      <c r="F195" s="312"/>
      <c r="G195" s="148"/>
    </row>
    <row r="196" spans="1:7" s="74" customFormat="1" outlineLevel="1">
      <c r="A196" s="149" t="s">
        <v>570</v>
      </c>
      <c r="B196" s="150" t="s">
        <v>231</v>
      </c>
      <c r="C196" s="151" t="s">
        <v>236</v>
      </c>
      <c r="D196" s="150" t="s">
        <v>237</v>
      </c>
      <c r="E196" s="152">
        <v>1749.3</v>
      </c>
      <c r="F196" s="152">
        <v>146.59129999999999</v>
      </c>
    </row>
    <row r="197" spans="1:7" s="75" customFormat="1" outlineLevel="1">
      <c r="A197" s="153" t="s">
        <v>571</v>
      </c>
      <c r="B197" s="154" t="s">
        <v>239</v>
      </c>
      <c r="C197" s="155" t="s">
        <v>240</v>
      </c>
      <c r="D197" s="154" t="s">
        <v>237</v>
      </c>
      <c r="E197" s="156">
        <v>95.85</v>
      </c>
      <c r="F197" s="156">
        <v>8.0321999999999996</v>
      </c>
    </row>
    <row r="198" spans="1:7" s="76" customFormat="1" outlineLevel="1">
      <c r="A198" s="157" t="s">
        <v>572</v>
      </c>
      <c r="B198" s="158" t="s">
        <v>331</v>
      </c>
      <c r="C198" s="159" t="s">
        <v>332</v>
      </c>
      <c r="D198" s="158" t="s">
        <v>244</v>
      </c>
      <c r="E198" s="160">
        <v>0.27</v>
      </c>
      <c r="F198" s="160">
        <v>2.2626E-2</v>
      </c>
    </row>
    <row r="199" spans="1:7" s="76" customFormat="1" outlineLevel="1">
      <c r="A199" s="161" t="s">
        <v>573</v>
      </c>
      <c r="B199" s="162" t="s">
        <v>334</v>
      </c>
      <c r="C199" s="163" t="s">
        <v>335</v>
      </c>
      <c r="D199" s="162" t="s">
        <v>244</v>
      </c>
      <c r="E199" s="164">
        <v>85.68</v>
      </c>
      <c r="F199" s="164">
        <v>7.18</v>
      </c>
    </row>
    <row r="200" spans="1:7" s="76" customFormat="1" ht="24" outlineLevel="1">
      <c r="A200" s="161" t="s">
        <v>574</v>
      </c>
      <c r="B200" s="162" t="s">
        <v>450</v>
      </c>
      <c r="C200" s="163" t="s">
        <v>451</v>
      </c>
      <c r="D200" s="162" t="s">
        <v>244</v>
      </c>
      <c r="E200" s="164">
        <v>91.51</v>
      </c>
      <c r="F200" s="164">
        <v>7.6684999999999999</v>
      </c>
    </row>
    <row r="201" spans="1:7" s="76" customFormat="1" ht="24" outlineLevel="1">
      <c r="A201" s="161" t="s">
        <v>575</v>
      </c>
      <c r="B201" s="162" t="s">
        <v>337</v>
      </c>
      <c r="C201" s="163" t="s">
        <v>338</v>
      </c>
      <c r="D201" s="162" t="s">
        <v>244</v>
      </c>
      <c r="E201" s="164">
        <v>1.63</v>
      </c>
      <c r="F201" s="164">
        <v>0.13659399999999999</v>
      </c>
    </row>
    <row r="202" spans="1:7" s="76" customFormat="1" outlineLevel="1">
      <c r="A202" s="161" t="s">
        <v>576</v>
      </c>
      <c r="B202" s="162" t="s">
        <v>340</v>
      </c>
      <c r="C202" s="163" t="s">
        <v>341</v>
      </c>
      <c r="D202" s="162" t="s">
        <v>244</v>
      </c>
      <c r="E202" s="164">
        <v>6.28</v>
      </c>
      <c r="F202" s="164">
        <v>0.52626399999999995</v>
      </c>
    </row>
    <row r="203" spans="1:7" s="76" customFormat="1" outlineLevel="1">
      <c r="A203" s="161" t="s">
        <v>577</v>
      </c>
      <c r="B203" s="162" t="s">
        <v>578</v>
      </c>
      <c r="C203" s="163" t="s">
        <v>579</v>
      </c>
      <c r="D203" s="162" t="s">
        <v>244</v>
      </c>
      <c r="E203" s="164">
        <v>283.22000000000003</v>
      </c>
      <c r="F203" s="164">
        <v>23.733799999999999</v>
      </c>
    </row>
    <row r="204" spans="1:7" s="76" customFormat="1" outlineLevel="1">
      <c r="A204" s="161" t="s">
        <v>580</v>
      </c>
      <c r="B204" s="162" t="s">
        <v>343</v>
      </c>
      <c r="C204" s="163" t="s">
        <v>344</v>
      </c>
      <c r="D204" s="162" t="s">
        <v>244</v>
      </c>
      <c r="E204" s="164">
        <v>2.44</v>
      </c>
      <c r="F204" s="164">
        <v>0.20447199999999999</v>
      </c>
    </row>
    <row r="205" spans="1:7" s="75" customFormat="1" outlineLevel="1">
      <c r="A205" s="165" t="s">
        <v>581</v>
      </c>
      <c r="B205" s="166" t="s">
        <v>529</v>
      </c>
      <c r="C205" s="167" t="s">
        <v>530</v>
      </c>
      <c r="D205" s="166" t="s">
        <v>270</v>
      </c>
      <c r="E205" s="168">
        <v>101.5</v>
      </c>
      <c r="F205" s="168">
        <v>8.5056999999999992</v>
      </c>
    </row>
    <row r="206" spans="1:7" s="75" customFormat="1" outlineLevel="1">
      <c r="A206" s="169" t="s">
        <v>582</v>
      </c>
      <c r="B206" s="170" t="s">
        <v>299</v>
      </c>
      <c r="C206" s="171" t="s">
        <v>300</v>
      </c>
      <c r="D206" s="170" t="s">
        <v>270</v>
      </c>
      <c r="E206" s="172">
        <v>0.23499999999999999</v>
      </c>
      <c r="F206" s="172">
        <v>1.9692999999999999E-2</v>
      </c>
    </row>
    <row r="207" spans="1:7" s="75" customFormat="1" outlineLevel="1">
      <c r="A207" s="169" t="s">
        <v>583</v>
      </c>
      <c r="B207" s="170" t="s">
        <v>350</v>
      </c>
      <c r="C207" s="171" t="s">
        <v>351</v>
      </c>
      <c r="D207" s="170" t="s">
        <v>274</v>
      </c>
      <c r="E207" s="172">
        <v>6.7000000000000004E-2</v>
      </c>
      <c r="F207" s="172">
        <v>5.6150000000000002E-3</v>
      </c>
    </row>
    <row r="208" spans="1:7" s="75" customFormat="1" outlineLevel="1">
      <c r="A208" s="169" t="s">
        <v>584</v>
      </c>
      <c r="B208" s="170" t="s">
        <v>353</v>
      </c>
      <c r="C208" s="171" t="s">
        <v>354</v>
      </c>
      <c r="D208" s="170" t="s">
        <v>274</v>
      </c>
      <c r="E208" s="172">
        <v>7.9000000000000001E-2</v>
      </c>
      <c r="F208" s="172">
        <v>6.62E-3</v>
      </c>
    </row>
    <row r="209" spans="1:7" s="75" customFormat="1" outlineLevel="1">
      <c r="A209" s="169" t="s">
        <v>585</v>
      </c>
      <c r="B209" s="170" t="s">
        <v>356</v>
      </c>
      <c r="C209" s="171" t="s">
        <v>357</v>
      </c>
      <c r="D209" s="170" t="s">
        <v>274</v>
      </c>
      <c r="E209" s="172">
        <v>5.3999999999999999E-2</v>
      </c>
      <c r="F209" s="172">
        <v>4.5250000000000004E-3</v>
      </c>
    </row>
    <row r="210" spans="1:7" s="75" customFormat="1" outlineLevel="1">
      <c r="A210" s="169" t="s">
        <v>586</v>
      </c>
      <c r="B210" s="170" t="s">
        <v>554</v>
      </c>
      <c r="C210" s="171" t="s">
        <v>555</v>
      </c>
      <c r="D210" s="170" t="s">
        <v>274</v>
      </c>
      <c r="E210" s="172">
        <v>0.34</v>
      </c>
      <c r="F210" s="172">
        <v>2.8492E-2</v>
      </c>
    </row>
    <row r="211" spans="1:7" s="75" customFormat="1" ht="24" outlineLevel="1">
      <c r="A211" s="169" t="s">
        <v>587</v>
      </c>
      <c r="B211" s="170" t="s">
        <v>588</v>
      </c>
      <c r="C211" s="171" t="s">
        <v>589</v>
      </c>
      <c r="D211" s="170" t="s">
        <v>270</v>
      </c>
      <c r="E211" s="172">
        <v>0.17799999999999999</v>
      </c>
      <c r="F211" s="172">
        <v>1.4916E-2</v>
      </c>
    </row>
    <row r="212" spans="1:7" s="75" customFormat="1" ht="24" outlineLevel="1">
      <c r="A212" s="169" t="s">
        <v>590</v>
      </c>
      <c r="B212" s="170" t="s">
        <v>591</v>
      </c>
      <c r="C212" s="171" t="s">
        <v>592</v>
      </c>
      <c r="D212" s="170" t="s">
        <v>270</v>
      </c>
      <c r="E212" s="172">
        <v>9.56</v>
      </c>
      <c r="F212" s="172">
        <v>0.80112799999999995</v>
      </c>
    </row>
    <row r="213" spans="1:7" s="75" customFormat="1" ht="24" outlineLevel="1">
      <c r="A213" s="169" t="s">
        <v>593</v>
      </c>
      <c r="B213" s="170" t="s">
        <v>594</v>
      </c>
      <c r="C213" s="171" t="s">
        <v>595</v>
      </c>
      <c r="D213" s="170" t="s">
        <v>270</v>
      </c>
      <c r="E213" s="172">
        <v>1.51</v>
      </c>
      <c r="F213" s="172">
        <v>0.12653800000000001</v>
      </c>
    </row>
    <row r="214" spans="1:7" s="75" customFormat="1" ht="24" outlineLevel="1">
      <c r="A214" s="169" t="s">
        <v>596</v>
      </c>
      <c r="B214" s="170" t="s">
        <v>363</v>
      </c>
      <c r="C214" s="171" t="s">
        <v>364</v>
      </c>
      <c r="D214" s="170" t="s">
        <v>270</v>
      </c>
      <c r="E214" s="172">
        <v>2.0299999999999998</v>
      </c>
      <c r="F214" s="172">
        <v>0.17011399999999999</v>
      </c>
    </row>
    <row r="215" spans="1:7" s="75" customFormat="1" outlineLevel="1">
      <c r="A215" s="169" t="s">
        <v>597</v>
      </c>
      <c r="B215" s="170" t="s">
        <v>366</v>
      </c>
      <c r="C215" s="171" t="s">
        <v>367</v>
      </c>
      <c r="D215" s="170" t="s">
        <v>361</v>
      </c>
      <c r="E215" s="172">
        <v>155</v>
      </c>
      <c r="F215" s="172">
        <v>12.989000000000001</v>
      </c>
    </row>
    <row r="216" spans="1:7" s="70" customFormat="1" ht="51">
      <c r="A216" s="145" t="s">
        <v>598</v>
      </c>
      <c r="B216" s="146" t="s">
        <v>599</v>
      </c>
      <c r="C216" s="146" t="s">
        <v>600</v>
      </c>
      <c r="D216" s="147" t="s">
        <v>371</v>
      </c>
      <c r="E216" s="311">
        <v>1.2694000000000001</v>
      </c>
      <c r="F216" s="312"/>
      <c r="G216" s="148"/>
    </row>
    <row r="217" spans="1:7" s="74" customFormat="1" outlineLevel="1">
      <c r="A217" s="149" t="s">
        <v>601</v>
      </c>
      <c r="B217" s="150" t="s">
        <v>231</v>
      </c>
      <c r="C217" s="151" t="s">
        <v>236</v>
      </c>
      <c r="D217" s="150" t="s">
        <v>237</v>
      </c>
      <c r="E217" s="152">
        <v>83.48</v>
      </c>
      <c r="F217" s="152">
        <v>105.9695</v>
      </c>
    </row>
    <row r="218" spans="1:7" s="75" customFormat="1" outlineLevel="1">
      <c r="A218" s="153" t="s">
        <v>602</v>
      </c>
      <c r="B218" s="154" t="s">
        <v>239</v>
      </c>
      <c r="C218" s="155" t="s">
        <v>240</v>
      </c>
      <c r="D218" s="154" t="s">
        <v>237</v>
      </c>
      <c r="E218" s="156">
        <v>1.83</v>
      </c>
      <c r="F218" s="156">
        <v>2.323</v>
      </c>
    </row>
    <row r="219" spans="1:7" s="76" customFormat="1" outlineLevel="1">
      <c r="A219" s="157" t="s">
        <v>603</v>
      </c>
      <c r="B219" s="158" t="s">
        <v>331</v>
      </c>
      <c r="C219" s="159" t="s">
        <v>332</v>
      </c>
      <c r="D219" s="158" t="s">
        <v>244</v>
      </c>
      <c r="E219" s="160">
        <v>0.98</v>
      </c>
      <c r="F219" s="160">
        <v>1.244</v>
      </c>
    </row>
    <row r="220" spans="1:7" s="76" customFormat="1" outlineLevel="1">
      <c r="A220" s="161" t="s">
        <v>604</v>
      </c>
      <c r="B220" s="162" t="s">
        <v>376</v>
      </c>
      <c r="C220" s="163" t="s">
        <v>377</v>
      </c>
      <c r="D220" s="162" t="s">
        <v>244</v>
      </c>
      <c r="E220" s="164">
        <v>0.12</v>
      </c>
      <c r="F220" s="164">
        <v>0.15232799999999999</v>
      </c>
    </row>
    <row r="221" spans="1:7" s="76" customFormat="1" outlineLevel="1">
      <c r="A221" s="161" t="s">
        <v>605</v>
      </c>
      <c r="B221" s="162" t="s">
        <v>379</v>
      </c>
      <c r="C221" s="163" t="s">
        <v>380</v>
      </c>
      <c r="D221" s="162" t="s">
        <v>244</v>
      </c>
      <c r="E221" s="164">
        <v>1.4</v>
      </c>
      <c r="F221" s="164">
        <v>1.7771999999999999</v>
      </c>
    </row>
    <row r="222" spans="1:7" s="76" customFormat="1" outlineLevel="1">
      <c r="A222" s="161" t="s">
        <v>606</v>
      </c>
      <c r="B222" s="162" t="s">
        <v>607</v>
      </c>
      <c r="C222" s="163" t="s">
        <v>383</v>
      </c>
      <c r="D222" s="162" t="s">
        <v>244</v>
      </c>
      <c r="E222" s="164">
        <v>0.13</v>
      </c>
      <c r="F222" s="164">
        <v>0.165022</v>
      </c>
    </row>
    <row r="223" spans="1:7" s="76" customFormat="1" outlineLevel="1">
      <c r="A223" s="161" t="s">
        <v>608</v>
      </c>
      <c r="B223" s="162" t="s">
        <v>385</v>
      </c>
      <c r="C223" s="163" t="s">
        <v>386</v>
      </c>
      <c r="D223" s="162" t="s">
        <v>244</v>
      </c>
      <c r="E223" s="164">
        <v>0.86</v>
      </c>
      <c r="F223" s="164">
        <v>1.0916999999999999</v>
      </c>
    </row>
    <row r="224" spans="1:7" s="76" customFormat="1" outlineLevel="1">
      <c r="A224" s="161" t="s">
        <v>609</v>
      </c>
      <c r="B224" s="162" t="s">
        <v>388</v>
      </c>
      <c r="C224" s="163" t="s">
        <v>389</v>
      </c>
      <c r="D224" s="162" t="s">
        <v>244</v>
      </c>
      <c r="E224" s="164">
        <v>2.1</v>
      </c>
      <c r="F224" s="164">
        <v>2.6657000000000002</v>
      </c>
    </row>
    <row r="225" spans="1:7" s="75" customFormat="1" outlineLevel="1">
      <c r="A225" s="165" t="s">
        <v>610</v>
      </c>
      <c r="B225" s="166" t="s">
        <v>391</v>
      </c>
      <c r="C225" s="167" t="s">
        <v>392</v>
      </c>
      <c r="D225" s="166" t="s">
        <v>270</v>
      </c>
      <c r="E225" s="168">
        <v>2.6</v>
      </c>
      <c r="F225" s="168">
        <v>3.3003999999999998</v>
      </c>
    </row>
    <row r="226" spans="1:7" s="75" customFormat="1" outlineLevel="1">
      <c r="A226" s="169" t="s">
        <v>611</v>
      </c>
      <c r="B226" s="170" t="s">
        <v>394</v>
      </c>
      <c r="C226" s="171" t="s">
        <v>395</v>
      </c>
      <c r="D226" s="170" t="s">
        <v>396</v>
      </c>
      <c r="E226" s="172">
        <v>7</v>
      </c>
      <c r="F226" s="172">
        <v>8.8857999999999997</v>
      </c>
    </row>
    <row r="227" spans="1:7" s="75" customFormat="1" outlineLevel="1">
      <c r="A227" s="169" t="s">
        <v>612</v>
      </c>
      <c r="B227" s="170" t="s">
        <v>398</v>
      </c>
      <c r="C227" s="171" t="s">
        <v>399</v>
      </c>
      <c r="D227" s="170" t="s">
        <v>400</v>
      </c>
      <c r="E227" s="172">
        <v>0.5</v>
      </c>
      <c r="F227" s="172">
        <v>0.63470000000000004</v>
      </c>
    </row>
    <row r="228" spans="1:7" s="75" customFormat="1" outlineLevel="1">
      <c r="A228" s="169" t="s">
        <v>613</v>
      </c>
      <c r="B228" s="170" t="s">
        <v>402</v>
      </c>
      <c r="C228" s="171" t="s">
        <v>403</v>
      </c>
      <c r="D228" s="170" t="s">
        <v>396</v>
      </c>
      <c r="E228" s="172">
        <v>1.8</v>
      </c>
      <c r="F228" s="172">
        <v>2.2848999999999999</v>
      </c>
    </row>
    <row r="229" spans="1:7" s="70" customFormat="1">
      <c r="A229" s="145" t="s">
        <v>614</v>
      </c>
      <c r="B229" s="146" t="s">
        <v>561</v>
      </c>
      <c r="C229" s="146" t="s">
        <v>462</v>
      </c>
      <c r="D229" s="147" t="s">
        <v>274</v>
      </c>
      <c r="E229" s="313">
        <v>0.50653199999999998</v>
      </c>
      <c r="F229" s="314"/>
      <c r="G229" s="148"/>
    </row>
    <row r="230" spans="1:7" s="70" customFormat="1">
      <c r="A230" s="145" t="s">
        <v>615</v>
      </c>
      <c r="B230" s="146" t="s">
        <v>561</v>
      </c>
      <c r="C230" s="146" t="s">
        <v>616</v>
      </c>
      <c r="D230" s="147" t="s">
        <v>274</v>
      </c>
      <c r="E230" s="313">
        <v>0.27907199999999999</v>
      </c>
      <c r="F230" s="314"/>
      <c r="G230" s="148"/>
    </row>
    <row r="231" spans="1:7" s="70" customFormat="1">
      <c r="A231" s="145" t="s">
        <v>617</v>
      </c>
      <c r="B231" s="146" t="s">
        <v>561</v>
      </c>
      <c r="C231" s="146" t="s">
        <v>618</v>
      </c>
      <c r="D231" s="147" t="s">
        <v>274</v>
      </c>
      <c r="E231" s="313">
        <v>0.24276</v>
      </c>
      <c r="F231" s="314"/>
      <c r="G231" s="148"/>
    </row>
    <row r="232" spans="1:7" s="70" customFormat="1">
      <c r="A232" s="145" t="s">
        <v>619</v>
      </c>
      <c r="B232" s="146" t="s">
        <v>561</v>
      </c>
      <c r="C232" s="146" t="s">
        <v>467</v>
      </c>
      <c r="D232" s="147" t="s">
        <v>274</v>
      </c>
      <c r="E232" s="313">
        <v>0.26642399999999999</v>
      </c>
      <c r="F232" s="314"/>
      <c r="G232" s="148"/>
    </row>
    <row r="233" spans="1:7" s="70" customFormat="1">
      <c r="A233" s="179"/>
      <c r="B233" s="180"/>
      <c r="C233" s="306" t="s">
        <v>620</v>
      </c>
      <c r="D233" s="306"/>
      <c r="E233" s="180"/>
      <c r="F233" s="181"/>
      <c r="G233" s="133"/>
    </row>
    <row r="234" spans="1:7" s="70" customFormat="1" ht="38.25">
      <c r="A234" s="145" t="s">
        <v>621</v>
      </c>
      <c r="B234" s="146" t="s">
        <v>568</v>
      </c>
      <c r="C234" s="146" t="s">
        <v>569</v>
      </c>
      <c r="D234" s="147" t="s">
        <v>248</v>
      </c>
      <c r="E234" s="311">
        <v>5.4399999999999997E-2</v>
      </c>
      <c r="F234" s="312"/>
      <c r="G234" s="148"/>
    </row>
    <row r="235" spans="1:7" s="74" customFormat="1" outlineLevel="1">
      <c r="A235" s="149" t="s">
        <v>622</v>
      </c>
      <c r="B235" s="150" t="s">
        <v>231</v>
      </c>
      <c r="C235" s="151" t="s">
        <v>236</v>
      </c>
      <c r="D235" s="150" t="s">
        <v>237</v>
      </c>
      <c r="E235" s="152">
        <v>1749.3</v>
      </c>
      <c r="F235" s="152">
        <v>95.161900000000003</v>
      </c>
    </row>
    <row r="236" spans="1:7" s="75" customFormat="1" outlineLevel="1">
      <c r="A236" s="153" t="s">
        <v>623</v>
      </c>
      <c r="B236" s="154" t="s">
        <v>239</v>
      </c>
      <c r="C236" s="155" t="s">
        <v>240</v>
      </c>
      <c r="D236" s="154" t="s">
        <v>237</v>
      </c>
      <c r="E236" s="156">
        <v>95.85</v>
      </c>
      <c r="F236" s="156">
        <v>5.2141999999999999</v>
      </c>
    </row>
    <row r="237" spans="1:7" s="76" customFormat="1" outlineLevel="1">
      <c r="A237" s="157" t="s">
        <v>624</v>
      </c>
      <c r="B237" s="158" t="s">
        <v>331</v>
      </c>
      <c r="C237" s="159" t="s">
        <v>332</v>
      </c>
      <c r="D237" s="158" t="s">
        <v>244</v>
      </c>
      <c r="E237" s="160">
        <v>0.27</v>
      </c>
      <c r="F237" s="160">
        <v>1.4688E-2</v>
      </c>
    </row>
    <row r="238" spans="1:7" s="76" customFormat="1" outlineLevel="1">
      <c r="A238" s="161" t="s">
        <v>625</v>
      </c>
      <c r="B238" s="162" t="s">
        <v>334</v>
      </c>
      <c r="C238" s="163" t="s">
        <v>335</v>
      </c>
      <c r="D238" s="162" t="s">
        <v>244</v>
      </c>
      <c r="E238" s="164">
        <v>85.68</v>
      </c>
      <c r="F238" s="164">
        <v>4.6609999999999996</v>
      </c>
    </row>
    <row r="239" spans="1:7" s="76" customFormat="1" ht="24" outlineLevel="1">
      <c r="A239" s="161" t="s">
        <v>626</v>
      </c>
      <c r="B239" s="162" t="s">
        <v>450</v>
      </c>
      <c r="C239" s="163" t="s">
        <v>451</v>
      </c>
      <c r="D239" s="162" t="s">
        <v>244</v>
      </c>
      <c r="E239" s="164">
        <v>91.51</v>
      </c>
      <c r="F239" s="164">
        <v>4.9781000000000004</v>
      </c>
    </row>
    <row r="240" spans="1:7" s="76" customFormat="1" ht="24" outlineLevel="1">
      <c r="A240" s="161" t="s">
        <v>627</v>
      </c>
      <c r="B240" s="162" t="s">
        <v>337</v>
      </c>
      <c r="C240" s="163" t="s">
        <v>338</v>
      </c>
      <c r="D240" s="162" t="s">
        <v>244</v>
      </c>
      <c r="E240" s="164">
        <v>1.63</v>
      </c>
      <c r="F240" s="164">
        <v>8.8672000000000001E-2</v>
      </c>
    </row>
    <row r="241" spans="1:7" s="76" customFormat="1" outlineLevel="1">
      <c r="A241" s="161" t="s">
        <v>628</v>
      </c>
      <c r="B241" s="162" t="s">
        <v>340</v>
      </c>
      <c r="C241" s="163" t="s">
        <v>341</v>
      </c>
      <c r="D241" s="162" t="s">
        <v>244</v>
      </c>
      <c r="E241" s="164">
        <v>6.28</v>
      </c>
      <c r="F241" s="164">
        <v>0.34163199999999999</v>
      </c>
    </row>
    <row r="242" spans="1:7" s="76" customFormat="1" outlineLevel="1">
      <c r="A242" s="161" t="s">
        <v>629</v>
      </c>
      <c r="B242" s="162" t="s">
        <v>578</v>
      </c>
      <c r="C242" s="163" t="s">
        <v>579</v>
      </c>
      <c r="D242" s="162" t="s">
        <v>244</v>
      </c>
      <c r="E242" s="164">
        <v>283.22000000000003</v>
      </c>
      <c r="F242" s="164">
        <v>15.4072</v>
      </c>
    </row>
    <row r="243" spans="1:7" s="76" customFormat="1" outlineLevel="1">
      <c r="A243" s="161" t="s">
        <v>630</v>
      </c>
      <c r="B243" s="162" t="s">
        <v>343</v>
      </c>
      <c r="C243" s="163" t="s">
        <v>344</v>
      </c>
      <c r="D243" s="162" t="s">
        <v>244</v>
      </c>
      <c r="E243" s="164">
        <v>2.44</v>
      </c>
      <c r="F243" s="164">
        <v>0.13273599999999999</v>
      </c>
    </row>
    <row r="244" spans="1:7" s="75" customFormat="1" outlineLevel="1">
      <c r="A244" s="165" t="s">
        <v>631</v>
      </c>
      <c r="B244" s="166" t="s">
        <v>529</v>
      </c>
      <c r="C244" s="167" t="s">
        <v>530</v>
      </c>
      <c r="D244" s="166" t="s">
        <v>270</v>
      </c>
      <c r="E244" s="168">
        <v>101.5</v>
      </c>
      <c r="F244" s="168">
        <v>5.5216000000000003</v>
      </c>
    </row>
    <row r="245" spans="1:7" s="75" customFormat="1" outlineLevel="1">
      <c r="A245" s="169" t="s">
        <v>632</v>
      </c>
      <c r="B245" s="170" t="s">
        <v>299</v>
      </c>
      <c r="C245" s="171" t="s">
        <v>300</v>
      </c>
      <c r="D245" s="170" t="s">
        <v>270</v>
      </c>
      <c r="E245" s="172">
        <v>0.23499999999999999</v>
      </c>
      <c r="F245" s="172">
        <v>1.2784E-2</v>
      </c>
    </row>
    <row r="246" spans="1:7" s="75" customFormat="1" outlineLevel="1">
      <c r="A246" s="169" t="s">
        <v>633</v>
      </c>
      <c r="B246" s="170" t="s">
        <v>350</v>
      </c>
      <c r="C246" s="171" t="s">
        <v>351</v>
      </c>
      <c r="D246" s="170" t="s">
        <v>274</v>
      </c>
      <c r="E246" s="172">
        <v>6.7000000000000004E-2</v>
      </c>
      <c r="F246" s="172">
        <v>3.6449999999999998E-3</v>
      </c>
    </row>
    <row r="247" spans="1:7" s="75" customFormat="1" outlineLevel="1">
      <c r="A247" s="169" t="s">
        <v>634</v>
      </c>
      <c r="B247" s="170" t="s">
        <v>353</v>
      </c>
      <c r="C247" s="171" t="s">
        <v>354</v>
      </c>
      <c r="D247" s="170" t="s">
        <v>274</v>
      </c>
      <c r="E247" s="172">
        <v>7.9000000000000001E-2</v>
      </c>
      <c r="F247" s="172">
        <v>4.2979999999999997E-3</v>
      </c>
    </row>
    <row r="248" spans="1:7" s="75" customFormat="1" outlineLevel="1">
      <c r="A248" s="169" t="s">
        <v>635</v>
      </c>
      <c r="B248" s="170" t="s">
        <v>356</v>
      </c>
      <c r="C248" s="171" t="s">
        <v>357</v>
      </c>
      <c r="D248" s="170" t="s">
        <v>274</v>
      </c>
      <c r="E248" s="172">
        <v>5.3999999999999999E-2</v>
      </c>
      <c r="F248" s="172">
        <v>2.9380000000000001E-3</v>
      </c>
    </row>
    <row r="249" spans="1:7" s="75" customFormat="1" outlineLevel="1">
      <c r="A249" s="169" t="s">
        <v>636</v>
      </c>
      <c r="B249" s="170" t="s">
        <v>554</v>
      </c>
      <c r="C249" s="171" t="s">
        <v>555</v>
      </c>
      <c r="D249" s="170" t="s">
        <v>274</v>
      </c>
      <c r="E249" s="172">
        <v>0.34</v>
      </c>
      <c r="F249" s="172">
        <v>1.8495999999999999E-2</v>
      </c>
    </row>
    <row r="250" spans="1:7" s="75" customFormat="1" ht="24" outlineLevel="1">
      <c r="A250" s="169" t="s">
        <v>637</v>
      </c>
      <c r="B250" s="170" t="s">
        <v>588</v>
      </c>
      <c r="C250" s="171" t="s">
        <v>589</v>
      </c>
      <c r="D250" s="170" t="s">
        <v>270</v>
      </c>
      <c r="E250" s="172">
        <v>0.17799999999999999</v>
      </c>
      <c r="F250" s="172">
        <v>9.6830000000000006E-3</v>
      </c>
    </row>
    <row r="251" spans="1:7" s="75" customFormat="1" ht="24" outlineLevel="1">
      <c r="A251" s="169" t="s">
        <v>638</v>
      </c>
      <c r="B251" s="170" t="s">
        <v>591</v>
      </c>
      <c r="C251" s="171" t="s">
        <v>592</v>
      </c>
      <c r="D251" s="170" t="s">
        <v>270</v>
      </c>
      <c r="E251" s="172">
        <v>9.56</v>
      </c>
      <c r="F251" s="172">
        <v>0.52006399999999997</v>
      </c>
    </row>
    <row r="252" spans="1:7" s="75" customFormat="1" ht="24" outlineLevel="1">
      <c r="A252" s="169" t="s">
        <v>639</v>
      </c>
      <c r="B252" s="170" t="s">
        <v>594</v>
      </c>
      <c r="C252" s="171" t="s">
        <v>595</v>
      </c>
      <c r="D252" s="170" t="s">
        <v>270</v>
      </c>
      <c r="E252" s="172">
        <v>1.51</v>
      </c>
      <c r="F252" s="172">
        <v>8.2143999999999995E-2</v>
      </c>
    </row>
    <row r="253" spans="1:7" s="75" customFormat="1" ht="24" outlineLevel="1">
      <c r="A253" s="169" t="s">
        <v>640</v>
      </c>
      <c r="B253" s="170" t="s">
        <v>363</v>
      </c>
      <c r="C253" s="171" t="s">
        <v>364</v>
      </c>
      <c r="D253" s="170" t="s">
        <v>270</v>
      </c>
      <c r="E253" s="172">
        <v>2.0299999999999998</v>
      </c>
      <c r="F253" s="172">
        <v>0.110432</v>
      </c>
    </row>
    <row r="254" spans="1:7" s="75" customFormat="1" outlineLevel="1">
      <c r="A254" s="169" t="s">
        <v>641</v>
      </c>
      <c r="B254" s="170" t="s">
        <v>366</v>
      </c>
      <c r="C254" s="171" t="s">
        <v>367</v>
      </c>
      <c r="D254" s="170" t="s">
        <v>361</v>
      </c>
      <c r="E254" s="172">
        <v>155</v>
      </c>
      <c r="F254" s="172">
        <v>8.4320000000000004</v>
      </c>
    </row>
    <row r="255" spans="1:7" s="70" customFormat="1" ht="51">
      <c r="A255" s="145" t="s">
        <v>642</v>
      </c>
      <c r="B255" s="146" t="s">
        <v>599</v>
      </c>
      <c r="C255" s="146" t="s">
        <v>600</v>
      </c>
      <c r="D255" s="147" t="s">
        <v>371</v>
      </c>
      <c r="E255" s="311">
        <v>0.8</v>
      </c>
      <c r="F255" s="312"/>
      <c r="G255" s="148"/>
    </row>
    <row r="256" spans="1:7" s="74" customFormat="1" outlineLevel="1">
      <c r="A256" s="149" t="s">
        <v>643</v>
      </c>
      <c r="B256" s="150" t="s">
        <v>231</v>
      </c>
      <c r="C256" s="151" t="s">
        <v>236</v>
      </c>
      <c r="D256" s="150" t="s">
        <v>237</v>
      </c>
      <c r="E256" s="152">
        <v>83.48</v>
      </c>
      <c r="F256" s="152">
        <v>66.784000000000006</v>
      </c>
    </row>
    <row r="257" spans="1:7" s="75" customFormat="1" outlineLevel="1">
      <c r="A257" s="153" t="s">
        <v>644</v>
      </c>
      <c r="B257" s="154" t="s">
        <v>239</v>
      </c>
      <c r="C257" s="155" t="s">
        <v>240</v>
      </c>
      <c r="D257" s="154" t="s">
        <v>237</v>
      </c>
      <c r="E257" s="156">
        <v>1.83</v>
      </c>
      <c r="F257" s="156">
        <v>1.464</v>
      </c>
    </row>
    <row r="258" spans="1:7" s="76" customFormat="1" outlineLevel="1">
      <c r="A258" s="157" t="s">
        <v>645</v>
      </c>
      <c r="B258" s="158" t="s">
        <v>331</v>
      </c>
      <c r="C258" s="159" t="s">
        <v>332</v>
      </c>
      <c r="D258" s="158" t="s">
        <v>244</v>
      </c>
      <c r="E258" s="160">
        <v>0.98</v>
      </c>
      <c r="F258" s="160">
        <v>0.78400000000000003</v>
      </c>
    </row>
    <row r="259" spans="1:7" s="76" customFormat="1" outlineLevel="1">
      <c r="A259" s="161" t="s">
        <v>646</v>
      </c>
      <c r="B259" s="162" t="s">
        <v>376</v>
      </c>
      <c r="C259" s="163" t="s">
        <v>377</v>
      </c>
      <c r="D259" s="162" t="s">
        <v>244</v>
      </c>
      <c r="E259" s="164">
        <v>0.12</v>
      </c>
      <c r="F259" s="164">
        <v>9.6000000000000002E-2</v>
      </c>
    </row>
    <row r="260" spans="1:7" s="76" customFormat="1" outlineLevel="1">
      <c r="A260" s="161" t="s">
        <v>647</v>
      </c>
      <c r="B260" s="162" t="s">
        <v>379</v>
      </c>
      <c r="C260" s="163" t="s">
        <v>380</v>
      </c>
      <c r="D260" s="162" t="s">
        <v>244</v>
      </c>
      <c r="E260" s="164">
        <v>1.4</v>
      </c>
      <c r="F260" s="164">
        <v>1.1200000000000001</v>
      </c>
    </row>
    <row r="261" spans="1:7" s="76" customFormat="1" outlineLevel="1">
      <c r="A261" s="161" t="s">
        <v>648</v>
      </c>
      <c r="B261" s="162" t="s">
        <v>607</v>
      </c>
      <c r="C261" s="163" t="s">
        <v>383</v>
      </c>
      <c r="D261" s="162" t="s">
        <v>244</v>
      </c>
      <c r="E261" s="164">
        <v>0.13</v>
      </c>
      <c r="F261" s="164">
        <v>0.104</v>
      </c>
    </row>
    <row r="262" spans="1:7" s="76" customFormat="1" outlineLevel="1">
      <c r="A262" s="161" t="s">
        <v>649</v>
      </c>
      <c r="B262" s="162" t="s">
        <v>385</v>
      </c>
      <c r="C262" s="163" t="s">
        <v>386</v>
      </c>
      <c r="D262" s="162" t="s">
        <v>244</v>
      </c>
      <c r="E262" s="164">
        <v>0.86</v>
      </c>
      <c r="F262" s="164">
        <v>0.68799999999999994</v>
      </c>
    </row>
    <row r="263" spans="1:7" s="76" customFormat="1" outlineLevel="1">
      <c r="A263" s="161" t="s">
        <v>650</v>
      </c>
      <c r="B263" s="162" t="s">
        <v>388</v>
      </c>
      <c r="C263" s="163" t="s">
        <v>389</v>
      </c>
      <c r="D263" s="162" t="s">
        <v>244</v>
      </c>
      <c r="E263" s="164">
        <v>2.1</v>
      </c>
      <c r="F263" s="164">
        <v>1.68</v>
      </c>
    </row>
    <row r="264" spans="1:7" s="75" customFormat="1" outlineLevel="1">
      <c r="A264" s="165" t="s">
        <v>651</v>
      </c>
      <c r="B264" s="166" t="s">
        <v>391</v>
      </c>
      <c r="C264" s="167" t="s">
        <v>392</v>
      </c>
      <c r="D264" s="166" t="s">
        <v>270</v>
      </c>
      <c r="E264" s="168">
        <v>2.6</v>
      </c>
      <c r="F264" s="168">
        <v>2.08</v>
      </c>
    </row>
    <row r="265" spans="1:7" s="75" customFormat="1" outlineLevel="1">
      <c r="A265" s="169" t="s">
        <v>652</v>
      </c>
      <c r="B265" s="170" t="s">
        <v>394</v>
      </c>
      <c r="C265" s="171" t="s">
        <v>395</v>
      </c>
      <c r="D265" s="170" t="s">
        <v>396</v>
      </c>
      <c r="E265" s="172">
        <v>7</v>
      </c>
      <c r="F265" s="172">
        <v>5.6</v>
      </c>
    </row>
    <row r="266" spans="1:7" s="75" customFormat="1" outlineLevel="1">
      <c r="A266" s="169" t="s">
        <v>653</v>
      </c>
      <c r="B266" s="170" t="s">
        <v>398</v>
      </c>
      <c r="C266" s="171" t="s">
        <v>399</v>
      </c>
      <c r="D266" s="170" t="s">
        <v>400</v>
      </c>
      <c r="E266" s="172">
        <v>0.5</v>
      </c>
      <c r="F266" s="172">
        <v>0.4</v>
      </c>
    </row>
    <row r="267" spans="1:7" s="75" customFormat="1" outlineLevel="1">
      <c r="A267" s="169" t="s">
        <v>654</v>
      </c>
      <c r="B267" s="170" t="s">
        <v>402</v>
      </c>
      <c r="C267" s="171" t="s">
        <v>403</v>
      </c>
      <c r="D267" s="170" t="s">
        <v>396</v>
      </c>
      <c r="E267" s="172">
        <v>1.8</v>
      </c>
      <c r="F267" s="172">
        <v>1.44</v>
      </c>
    </row>
    <row r="268" spans="1:7" s="70" customFormat="1">
      <c r="A268" s="145" t="s">
        <v>655</v>
      </c>
      <c r="B268" s="146" t="s">
        <v>561</v>
      </c>
      <c r="C268" s="146" t="s">
        <v>462</v>
      </c>
      <c r="D268" s="147" t="s">
        <v>274</v>
      </c>
      <c r="E268" s="313">
        <v>0.33741599999999999</v>
      </c>
      <c r="F268" s="314"/>
      <c r="G268" s="148"/>
    </row>
    <row r="269" spans="1:7" s="70" customFormat="1">
      <c r="A269" s="145" t="s">
        <v>656</v>
      </c>
      <c r="B269" s="146" t="s">
        <v>561</v>
      </c>
      <c r="C269" s="146" t="s">
        <v>616</v>
      </c>
      <c r="D269" s="147" t="s">
        <v>274</v>
      </c>
      <c r="E269" s="313">
        <v>0.16625999999999999</v>
      </c>
      <c r="F269" s="314"/>
      <c r="G269" s="148"/>
    </row>
    <row r="270" spans="1:7" s="70" customFormat="1">
      <c r="A270" s="145" t="s">
        <v>657</v>
      </c>
      <c r="B270" s="146" t="s">
        <v>561</v>
      </c>
      <c r="C270" s="146" t="s">
        <v>658</v>
      </c>
      <c r="D270" s="147" t="s">
        <v>274</v>
      </c>
      <c r="E270" s="313">
        <v>4.1616E-2</v>
      </c>
      <c r="F270" s="314"/>
      <c r="G270" s="148"/>
    </row>
    <row r="271" spans="1:7" s="70" customFormat="1">
      <c r="A271" s="145" t="s">
        <v>659</v>
      </c>
      <c r="B271" s="146" t="s">
        <v>561</v>
      </c>
      <c r="C271" s="146" t="s">
        <v>618</v>
      </c>
      <c r="D271" s="147" t="s">
        <v>274</v>
      </c>
      <c r="E271" s="313">
        <v>0.108732</v>
      </c>
      <c r="F271" s="314"/>
      <c r="G271" s="148"/>
    </row>
    <row r="272" spans="1:7" s="70" customFormat="1">
      <c r="A272" s="145" t="s">
        <v>660</v>
      </c>
      <c r="B272" s="146" t="s">
        <v>561</v>
      </c>
      <c r="C272" s="146" t="s">
        <v>467</v>
      </c>
      <c r="D272" s="147" t="s">
        <v>274</v>
      </c>
      <c r="E272" s="313">
        <v>0.16197600000000001</v>
      </c>
      <c r="F272" s="314"/>
      <c r="G272" s="148"/>
    </row>
    <row r="273" spans="1:7" s="70" customFormat="1">
      <c r="A273" s="145" t="s">
        <v>661</v>
      </c>
      <c r="B273" s="146" t="s">
        <v>561</v>
      </c>
      <c r="C273" s="146" t="s">
        <v>565</v>
      </c>
      <c r="D273" s="147" t="s">
        <v>274</v>
      </c>
      <c r="E273" s="313">
        <v>2.52E-2</v>
      </c>
      <c r="F273" s="314"/>
      <c r="G273" s="148"/>
    </row>
    <row r="274" spans="1:7" s="70" customFormat="1">
      <c r="A274" s="179"/>
      <c r="B274" s="180"/>
      <c r="C274" s="306" t="s">
        <v>662</v>
      </c>
      <c r="D274" s="306"/>
      <c r="E274" s="180"/>
      <c r="F274" s="181"/>
      <c r="G274" s="133"/>
    </row>
    <row r="275" spans="1:7" s="70" customFormat="1" ht="38.25">
      <c r="A275" s="145" t="s">
        <v>663</v>
      </c>
      <c r="B275" s="146" t="s">
        <v>568</v>
      </c>
      <c r="C275" s="146" t="s">
        <v>569</v>
      </c>
      <c r="D275" s="147" t="s">
        <v>248</v>
      </c>
      <c r="E275" s="311">
        <v>1.7999999999999999E-2</v>
      </c>
      <c r="F275" s="312"/>
      <c r="G275" s="148"/>
    </row>
    <row r="276" spans="1:7" s="74" customFormat="1" outlineLevel="1">
      <c r="A276" s="149" t="s">
        <v>664</v>
      </c>
      <c r="B276" s="150" t="s">
        <v>231</v>
      </c>
      <c r="C276" s="151" t="s">
        <v>236</v>
      </c>
      <c r="D276" s="150" t="s">
        <v>237</v>
      </c>
      <c r="E276" s="152">
        <v>1749.3</v>
      </c>
      <c r="F276" s="152">
        <v>31.487400000000001</v>
      </c>
    </row>
    <row r="277" spans="1:7" s="75" customFormat="1" outlineLevel="1">
      <c r="A277" s="153" t="s">
        <v>665</v>
      </c>
      <c r="B277" s="154" t="s">
        <v>239</v>
      </c>
      <c r="C277" s="155" t="s">
        <v>240</v>
      </c>
      <c r="D277" s="154" t="s">
        <v>237</v>
      </c>
      <c r="E277" s="156">
        <v>95.85</v>
      </c>
      <c r="F277" s="156">
        <v>1.7253000000000001</v>
      </c>
    </row>
    <row r="278" spans="1:7" s="76" customFormat="1" outlineLevel="1">
      <c r="A278" s="157" t="s">
        <v>666</v>
      </c>
      <c r="B278" s="158" t="s">
        <v>331</v>
      </c>
      <c r="C278" s="159" t="s">
        <v>332</v>
      </c>
      <c r="D278" s="158" t="s">
        <v>244</v>
      </c>
      <c r="E278" s="160">
        <v>0.27</v>
      </c>
      <c r="F278" s="160">
        <v>4.8599999999999997E-3</v>
      </c>
    </row>
    <row r="279" spans="1:7" s="76" customFormat="1" outlineLevel="1">
      <c r="A279" s="161" t="s">
        <v>667</v>
      </c>
      <c r="B279" s="162" t="s">
        <v>334</v>
      </c>
      <c r="C279" s="163" t="s">
        <v>335</v>
      </c>
      <c r="D279" s="162" t="s">
        <v>244</v>
      </c>
      <c r="E279" s="164">
        <v>85.68</v>
      </c>
      <c r="F279" s="164">
        <v>1.5422</v>
      </c>
    </row>
    <row r="280" spans="1:7" s="76" customFormat="1" ht="24" outlineLevel="1">
      <c r="A280" s="161" t="s">
        <v>668</v>
      </c>
      <c r="B280" s="162" t="s">
        <v>450</v>
      </c>
      <c r="C280" s="163" t="s">
        <v>451</v>
      </c>
      <c r="D280" s="162" t="s">
        <v>244</v>
      </c>
      <c r="E280" s="164">
        <v>91.51</v>
      </c>
      <c r="F280" s="164">
        <v>1.6472</v>
      </c>
    </row>
    <row r="281" spans="1:7" s="76" customFormat="1" ht="24" outlineLevel="1">
      <c r="A281" s="161" t="s">
        <v>669</v>
      </c>
      <c r="B281" s="162" t="s">
        <v>337</v>
      </c>
      <c r="C281" s="163" t="s">
        <v>338</v>
      </c>
      <c r="D281" s="162" t="s">
        <v>244</v>
      </c>
      <c r="E281" s="164">
        <v>1.63</v>
      </c>
      <c r="F281" s="164">
        <v>2.9340000000000001E-2</v>
      </c>
    </row>
    <row r="282" spans="1:7" s="76" customFormat="1" outlineLevel="1">
      <c r="A282" s="161" t="s">
        <v>670</v>
      </c>
      <c r="B282" s="162" t="s">
        <v>340</v>
      </c>
      <c r="C282" s="163" t="s">
        <v>341</v>
      </c>
      <c r="D282" s="162" t="s">
        <v>244</v>
      </c>
      <c r="E282" s="164">
        <v>6.28</v>
      </c>
      <c r="F282" s="164">
        <v>0.11304</v>
      </c>
    </row>
    <row r="283" spans="1:7" s="76" customFormat="1" outlineLevel="1">
      <c r="A283" s="161" t="s">
        <v>671</v>
      </c>
      <c r="B283" s="162" t="s">
        <v>578</v>
      </c>
      <c r="C283" s="163" t="s">
        <v>579</v>
      </c>
      <c r="D283" s="162" t="s">
        <v>244</v>
      </c>
      <c r="E283" s="164">
        <v>283.22000000000003</v>
      </c>
      <c r="F283" s="164">
        <v>5.0979999999999999</v>
      </c>
    </row>
    <row r="284" spans="1:7" s="76" customFormat="1" outlineLevel="1">
      <c r="A284" s="161" t="s">
        <v>672</v>
      </c>
      <c r="B284" s="162" t="s">
        <v>343</v>
      </c>
      <c r="C284" s="163" t="s">
        <v>344</v>
      </c>
      <c r="D284" s="162" t="s">
        <v>244</v>
      </c>
      <c r="E284" s="164">
        <v>2.44</v>
      </c>
      <c r="F284" s="164">
        <v>4.3920000000000001E-2</v>
      </c>
    </row>
    <row r="285" spans="1:7" s="75" customFormat="1" outlineLevel="1">
      <c r="A285" s="165" t="s">
        <v>673</v>
      </c>
      <c r="B285" s="166" t="s">
        <v>529</v>
      </c>
      <c r="C285" s="167" t="s">
        <v>530</v>
      </c>
      <c r="D285" s="166" t="s">
        <v>270</v>
      </c>
      <c r="E285" s="168">
        <v>101.5</v>
      </c>
      <c r="F285" s="168">
        <v>1.827</v>
      </c>
    </row>
    <row r="286" spans="1:7" s="75" customFormat="1" outlineLevel="1">
      <c r="A286" s="169" t="s">
        <v>674</v>
      </c>
      <c r="B286" s="170" t="s">
        <v>299</v>
      </c>
      <c r="C286" s="171" t="s">
        <v>300</v>
      </c>
      <c r="D286" s="170" t="s">
        <v>270</v>
      </c>
      <c r="E286" s="172">
        <v>0.23499999999999999</v>
      </c>
      <c r="F286" s="172">
        <v>4.2300000000000003E-3</v>
      </c>
    </row>
    <row r="287" spans="1:7" s="75" customFormat="1" outlineLevel="1">
      <c r="A287" s="169" t="s">
        <v>675</v>
      </c>
      <c r="B287" s="170" t="s">
        <v>350</v>
      </c>
      <c r="C287" s="171" t="s">
        <v>351</v>
      </c>
      <c r="D287" s="170" t="s">
        <v>274</v>
      </c>
      <c r="E287" s="172">
        <v>6.7000000000000004E-2</v>
      </c>
      <c r="F287" s="172">
        <v>1.206E-3</v>
      </c>
    </row>
    <row r="288" spans="1:7" s="75" customFormat="1" outlineLevel="1">
      <c r="A288" s="169" t="s">
        <v>676</v>
      </c>
      <c r="B288" s="170" t="s">
        <v>353</v>
      </c>
      <c r="C288" s="171" t="s">
        <v>354</v>
      </c>
      <c r="D288" s="170" t="s">
        <v>274</v>
      </c>
      <c r="E288" s="172">
        <v>7.9000000000000001E-2</v>
      </c>
      <c r="F288" s="172">
        <v>1.4220000000000001E-3</v>
      </c>
    </row>
    <row r="289" spans="1:7" s="75" customFormat="1" outlineLevel="1">
      <c r="A289" s="169" t="s">
        <v>677</v>
      </c>
      <c r="B289" s="170" t="s">
        <v>356</v>
      </c>
      <c r="C289" s="171" t="s">
        <v>357</v>
      </c>
      <c r="D289" s="170" t="s">
        <v>274</v>
      </c>
      <c r="E289" s="172">
        <v>5.3999999999999999E-2</v>
      </c>
      <c r="F289" s="172">
        <v>9.7199999999999999E-4</v>
      </c>
    </row>
    <row r="290" spans="1:7" s="75" customFormat="1" outlineLevel="1">
      <c r="A290" s="169" t="s">
        <v>678</v>
      </c>
      <c r="B290" s="170" t="s">
        <v>554</v>
      </c>
      <c r="C290" s="171" t="s">
        <v>555</v>
      </c>
      <c r="D290" s="170" t="s">
        <v>274</v>
      </c>
      <c r="E290" s="172">
        <v>0.34</v>
      </c>
      <c r="F290" s="172">
        <v>6.1199999999999996E-3</v>
      </c>
    </row>
    <row r="291" spans="1:7" s="75" customFormat="1" ht="24" outlineLevel="1">
      <c r="A291" s="169" t="s">
        <v>679</v>
      </c>
      <c r="B291" s="170" t="s">
        <v>588</v>
      </c>
      <c r="C291" s="171" t="s">
        <v>589</v>
      </c>
      <c r="D291" s="170" t="s">
        <v>270</v>
      </c>
      <c r="E291" s="172">
        <v>0.17799999999999999</v>
      </c>
      <c r="F291" s="172">
        <v>3.2039999999999998E-3</v>
      </c>
    </row>
    <row r="292" spans="1:7" s="75" customFormat="1" ht="24" outlineLevel="1">
      <c r="A292" s="169" t="s">
        <v>680</v>
      </c>
      <c r="B292" s="170" t="s">
        <v>591</v>
      </c>
      <c r="C292" s="171" t="s">
        <v>592</v>
      </c>
      <c r="D292" s="170" t="s">
        <v>270</v>
      </c>
      <c r="E292" s="172">
        <v>9.56</v>
      </c>
      <c r="F292" s="172">
        <v>0.17208000000000001</v>
      </c>
    </row>
    <row r="293" spans="1:7" s="75" customFormat="1" ht="24" outlineLevel="1">
      <c r="A293" s="169" t="s">
        <v>681</v>
      </c>
      <c r="B293" s="170" t="s">
        <v>594</v>
      </c>
      <c r="C293" s="171" t="s">
        <v>595</v>
      </c>
      <c r="D293" s="170" t="s">
        <v>270</v>
      </c>
      <c r="E293" s="172">
        <v>1.51</v>
      </c>
      <c r="F293" s="172">
        <v>2.7179999999999999E-2</v>
      </c>
    </row>
    <row r="294" spans="1:7" s="75" customFormat="1" ht="24" outlineLevel="1">
      <c r="A294" s="169" t="s">
        <v>682</v>
      </c>
      <c r="B294" s="170" t="s">
        <v>363</v>
      </c>
      <c r="C294" s="171" t="s">
        <v>364</v>
      </c>
      <c r="D294" s="170" t="s">
        <v>270</v>
      </c>
      <c r="E294" s="172">
        <v>2.0299999999999998</v>
      </c>
      <c r="F294" s="172">
        <v>3.6540000000000003E-2</v>
      </c>
    </row>
    <row r="295" spans="1:7" s="75" customFormat="1" outlineLevel="1">
      <c r="A295" s="169" t="s">
        <v>683</v>
      </c>
      <c r="B295" s="170" t="s">
        <v>366</v>
      </c>
      <c r="C295" s="171" t="s">
        <v>367</v>
      </c>
      <c r="D295" s="170" t="s">
        <v>361</v>
      </c>
      <c r="E295" s="172">
        <v>155</v>
      </c>
      <c r="F295" s="172">
        <v>2.79</v>
      </c>
    </row>
    <row r="296" spans="1:7" s="70" customFormat="1" ht="51">
      <c r="A296" s="145" t="s">
        <v>684</v>
      </c>
      <c r="B296" s="146" t="s">
        <v>599</v>
      </c>
      <c r="C296" s="146" t="s">
        <v>600</v>
      </c>
      <c r="D296" s="147" t="s">
        <v>371</v>
      </c>
      <c r="E296" s="311">
        <v>0.25</v>
      </c>
      <c r="F296" s="312"/>
      <c r="G296" s="148"/>
    </row>
    <row r="297" spans="1:7" s="74" customFormat="1" outlineLevel="1">
      <c r="A297" s="149" t="s">
        <v>685</v>
      </c>
      <c r="B297" s="150" t="s">
        <v>231</v>
      </c>
      <c r="C297" s="151" t="s">
        <v>236</v>
      </c>
      <c r="D297" s="150" t="s">
        <v>237</v>
      </c>
      <c r="E297" s="152">
        <v>83.48</v>
      </c>
      <c r="F297" s="152">
        <v>20.87</v>
      </c>
    </row>
    <row r="298" spans="1:7" s="75" customFormat="1" outlineLevel="1">
      <c r="A298" s="153" t="s">
        <v>686</v>
      </c>
      <c r="B298" s="154" t="s">
        <v>239</v>
      </c>
      <c r="C298" s="155" t="s">
        <v>240</v>
      </c>
      <c r="D298" s="154" t="s">
        <v>237</v>
      </c>
      <c r="E298" s="156">
        <v>1.83</v>
      </c>
      <c r="F298" s="156">
        <v>0.45750000000000002</v>
      </c>
    </row>
    <row r="299" spans="1:7" s="76" customFormat="1" outlineLevel="1">
      <c r="A299" s="157" t="s">
        <v>687</v>
      </c>
      <c r="B299" s="158" t="s">
        <v>331</v>
      </c>
      <c r="C299" s="159" t="s">
        <v>332</v>
      </c>
      <c r="D299" s="158" t="s">
        <v>244</v>
      </c>
      <c r="E299" s="160">
        <v>0.98</v>
      </c>
      <c r="F299" s="160">
        <v>0.245</v>
      </c>
    </row>
    <row r="300" spans="1:7" s="76" customFormat="1" outlineLevel="1">
      <c r="A300" s="161" t="s">
        <v>688</v>
      </c>
      <c r="B300" s="162" t="s">
        <v>376</v>
      </c>
      <c r="C300" s="163" t="s">
        <v>377</v>
      </c>
      <c r="D300" s="162" t="s">
        <v>244</v>
      </c>
      <c r="E300" s="164">
        <v>0.12</v>
      </c>
      <c r="F300" s="164">
        <v>0.03</v>
      </c>
    </row>
    <row r="301" spans="1:7" s="76" customFormat="1" outlineLevel="1">
      <c r="A301" s="161" t="s">
        <v>689</v>
      </c>
      <c r="B301" s="162" t="s">
        <v>379</v>
      </c>
      <c r="C301" s="163" t="s">
        <v>380</v>
      </c>
      <c r="D301" s="162" t="s">
        <v>244</v>
      </c>
      <c r="E301" s="164">
        <v>1.4</v>
      </c>
      <c r="F301" s="164">
        <v>0.35</v>
      </c>
    </row>
    <row r="302" spans="1:7" s="76" customFormat="1" outlineLevel="1">
      <c r="A302" s="161" t="s">
        <v>690</v>
      </c>
      <c r="B302" s="162" t="s">
        <v>607</v>
      </c>
      <c r="C302" s="163" t="s">
        <v>383</v>
      </c>
      <c r="D302" s="162" t="s">
        <v>244</v>
      </c>
      <c r="E302" s="164">
        <v>0.13</v>
      </c>
      <c r="F302" s="164">
        <v>3.2500000000000001E-2</v>
      </c>
    </row>
    <row r="303" spans="1:7" s="76" customFormat="1" outlineLevel="1">
      <c r="A303" s="161" t="s">
        <v>691</v>
      </c>
      <c r="B303" s="162" t="s">
        <v>385</v>
      </c>
      <c r="C303" s="163" t="s">
        <v>386</v>
      </c>
      <c r="D303" s="162" t="s">
        <v>244</v>
      </c>
      <c r="E303" s="164">
        <v>0.86</v>
      </c>
      <c r="F303" s="164">
        <v>0.215</v>
      </c>
    </row>
    <row r="304" spans="1:7" s="76" customFormat="1" outlineLevel="1">
      <c r="A304" s="161" t="s">
        <v>692</v>
      </c>
      <c r="B304" s="162" t="s">
        <v>388</v>
      </c>
      <c r="C304" s="163" t="s">
        <v>389</v>
      </c>
      <c r="D304" s="162" t="s">
        <v>244</v>
      </c>
      <c r="E304" s="164">
        <v>2.1</v>
      </c>
      <c r="F304" s="164">
        <v>0.52500000000000002</v>
      </c>
    </row>
    <row r="305" spans="1:7" s="75" customFormat="1" outlineLevel="1">
      <c r="A305" s="165" t="s">
        <v>693</v>
      </c>
      <c r="B305" s="166" t="s">
        <v>391</v>
      </c>
      <c r="C305" s="167" t="s">
        <v>392</v>
      </c>
      <c r="D305" s="166" t="s">
        <v>270</v>
      </c>
      <c r="E305" s="168">
        <v>2.6</v>
      </c>
      <c r="F305" s="168">
        <v>0.65</v>
      </c>
    </row>
    <row r="306" spans="1:7" s="75" customFormat="1" outlineLevel="1">
      <c r="A306" s="169" t="s">
        <v>694</v>
      </c>
      <c r="B306" s="170" t="s">
        <v>394</v>
      </c>
      <c r="C306" s="171" t="s">
        <v>395</v>
      </c>
      <c r="D306" s="170" t="s">
        <v>396</v>
      </c>
      <c r="E306" s="172">
        <v>7</v>
      </c>
      <c r="F306" s="172">
        <v>1.75</v>
      </c>
    </row>
    <row r="307" spans="1:7" s="75" customFormat="1" outlineLevel="1">
      <c r="A307" s="169" t="s">
        <v>695</v>
      </c>
      <c r="B307" s="170" t="s">
        <v>398</v>
      </c>
      <c r="C307" s="171" t="s">
        <v>399</v>
      </c>
      <c r="D307" s="170" t="s">
        <v>400</v>
      </c>
      <c r="E307" s="172">
        <v>0.5</v>
      </c>
      <c r="F307" s="172">
        <v>0.125</v>
      </c>
    </row>
    <row r="308" spans="1:7" s="75" customFormat="1" outlineLevel="1">
      <c r="A308" s="169" t="s">
        <v>696</v>
      </c>
      <c r="B308" s="170" t="s">
        <v>402</v>
      </c>
      <c r="C308" s="171" t="s">
        <v>403</v>
      </c>
      <c r="D308" s="170" t="s">
        <v>396</v>
      </c>
      <c r="E308" s="172">
        <v>1.8</v>
      </c>
      <c r="F308" s="172">
        <v>0.45</v>
      </c>
    </row>
    <row r="309" spans="1:7" s="70" customFormat="1">
      <c r="A309" s="145" t="s">
        <v>697</v>
      </c>
      <c r="B309" s="146" t="s">
        <v>561</v>
      </c>
      <c r="C309" s="146" t="s">
        <v>616</v>
      </c>
      <c r="D309" s="147" t="s">
        <v>274</v>
      </c>
      <c r="E309" s="313">
        <v>0.199716</v>
      </c>
      <c r="F309" s="314"/>
      <c r="G309" s="148"/>
    </row>
    <row r="310" spans="1:7" s="70" customFormat="1">
      <c r="A310" s="145" t="s">
        <v>698</v>
      </c>
      <c r="B310" s="146" t="s">
        <v>561</v>
      </c>
      <c r="C310" s="146" t="s">
        <v>467</v>
      </c>
      <c r="D310" s="147" t="s">
        <v>274</v>
      </c>
      <c r="E310" s="313">
        <v>5.5079999999999997E-2</v>
      </c>
      <c r="F310" s="314"/>
      <c r="G310" s="148"/>
    </row>
    <row r="311" spans="1:7" s="70" customFormat="1">
      <c r="A311" s="179"/>
      <c r="B311" s="180"/>
      <c r="C311" s="306" t="s">
        <v>699</v>
      </c>
      <c r="D311" s="306"/>
      <c r="E311" s="180"/>
      <c r="F311" s="181"/>
      <c r="G311" s="133"/>
    </row>
    <row r="312" spans="1:7" s="70" customFormat="1" ht="38.25">
      <c r="A312" s="145" t="s">
        <v>700</v>
      </c>
      <c r="B312" s="146" t="s">
        <v>568</v>
      </c>
      <c r="C312" s="146" t="s">
        <v>569</v>
      </c>
      <c r="D312" s="147" t="s">
        <v>248</v>
      </c>
      <c r="E312" s="311">
        <v>4.8000000000000001E-2</v>
      </c>
      <c r="F312" s="312"/>
      <c r="G312" s="148"/>
    </row>
    <row r="313" spans="1:7" s="74" customFormat="1" outlineLevel="1">
      <c r="A313" s="149" t="s">
        <v>701</v>
      </c>
      <c r="B313" s="150" t="s">
        <v>231</v>
      </c>
      <c r="C313" s="151" t="s">
        <v>236</v>
      </c>
      <c r="D313" s="150" t="s">
        <v>237</v>
      </c>
      <c r="E313" s="152">
        <v>1749.3</v>
      </c>
      <c r="F313" s="152">
        <v>83.966399999999993</v>
      </c>
    </row>
    <row r="314" spans="1:7" s="75" customFormat="1" outlineLevel="1">
      <c r="A314" s="153" t="s">
        <v>702</v>
      </c>
      <c r="B314" s="154" t="s">
        <v>239</v>
      </c>
      <c r="C314" s="155" t="s">
        <v>240</v>
      </c>
      <c r="D314" s="154" t="s">
        <v>237</v>
      </c>
      <c r="E314" s="156">
        <v>95.85</v>
      </c>
      <c r="F314" s="156">
        <v>4.6007999999999996</v>
      </c>
    </row>
    <row r="315" spans="1:7" s="76" customFormat="1" outlineLevel="1">
      <c r="A315" s="157" t="s">
        <v>703</v>
      </c>
      <c r="B315" s="158" t="s">
        <v>331</v>
      </c>
      <c r="C315" s="159" t="s">
        <v>332</v>
      </c>
      <c r="D315" s="158" t="s">
        <v>244</v>
      </c>
      <c r="E315" s="160">
        <v>0.27</v>
      </c>
      <c r="F315" s="160">
        <v>1.2959999999999999E-2</v>
      </c>
    </row>
    <row r="316" spans="1:7" s="76" customFormat="1" outlineLevel="1">
      <c r="A316" s="161" t="s">
        <v>704</v>
      </c>
      <c r="B316" s="162" t="s">
        <v>334</v>
      </c>
      <c r="C316" s="163" t="s">
        <v>335</v>
      </c>
      <c r="D316" s="162" t="s">
        <v>244</v>
      </c>
      <c r="E316" s="164">
        <v>85.68</v>
      </c>
      <c r="F316" s="164">
        <v>4.1125999999999996</v>
      </c>
    </row>
    <row r="317" spans="1:7" s="76" customFormat="1" ht="24" outlineLevel="1">
      <c r="A317" s="161" t="s">
        <v>705</v>
      </c>
      <c r="B317" s="162" t="s">
        <v>450</v>
      </c>
      <c r="C317" s="163" t="s">
        <v>451</v>
      </c>
      <c r="D317" s="162" t="s">
        <v>244</v>
      </c>
      <c r="E317" s="164">
        <v>91.51</v>
      </c>
      <c r="F317" s="164">
        <v>4.3925000000000001</v>
      </c>
    </row>
    <row r="318" spans="1:7" s="76" customFormat="1" ht="24" outlineLevel="1">
      <c r="A318" s="161" t="s">
        <v>706</v>
      </c>
      <c r="B318" s="162" t="s">
        <v>337</v>
      </c>
      <c r="C318" s="163" t="s">
        <v>338</v>
      </c>
      <c r="D318" s="162" t="s">
        <v>244</v>
      </c>
      <c r="E318" s="164">
        <v>1.63</v>
      </c>
      <c r="F318" s="164">
        <v>7.8240000000000004E-2</v>
      </c>
    </row>
    <row r="319" spans="1:7" s="76" customFormat="1" outlineLevel="1">
      <c r="A319" s="161" t="s">
        <v>707</v>
      </c>
      <c r="B319" s="162" t="s">
        <v>340</v>
      </c>
      <c r="C319" s="163" t="s">
        <v>341</v>
      </c>
      <c r="D319" s="162" t="s">
        <v>244</v>
      </c>
      <c r="E319" s="164">
        <v>6.28</v>
      </c>
      <c r="F319" s="164">
        <v>0.30143999999999999</v>
      </c>
    </row>
    <row r="320" spans="1:7" s="76" customFormat="1" outlineLevel="1">
      <c r="A320" s="161" t="s">
        <v>708</v>
      </c>
      <c r="B320" s="162" t="s">
        <v>578</v>
      </c>
      <c r="C320" s="163" t="s">
        <v>579</v>
      </c>
      <c r="D320" s="162" t="s">
        <v>244</v>
      </c>
      <c r="E320" s="164">
        <v>283.22000000000003</v>
      </c>
      <c r="F320" s="164">
        <v>13.5946</v>
      </c>
    </row>
    <row r="321" spans="1:7" s="76" customFormat="1" outlineLevel="1">
      <c r="A321" s="161" t="s">
        <v>709</v>
      </c>
      <c r="B321" s="162" t="s">
        <v>343</v>
      </c>
      <c r="C321" s="163" t="s">
        <v>344</v>
      </c>
      <c r="D321" s="162" t="s">
        <v>244</v>
      </c>
      <c r="E321" s="164">
        <v>2.44</v>
      </c>
      <c r="F321" s="164">
        <v>0.11712</v>
      </c>
    </row>
    <row r="322" spans="1:7" s="75" customFormat="1" outlineLevel="1">
      <c r="A322" s="165" t="s">
        <v>710</v>
      </c>
      <c r="B322" s="166" t="s">
        <v>529</v>
      </c>
      <c r="C322" s="167" t="s">
        <v>530</v>
      </c>
      <c r="D322" s="166" t="s">
        <v>270</v>
      </c>
      <c r="E322" s="168">
        <v>101.5</v>
      </c>
      <c r="F322" s="168">
        <v>4.8719999999999999</v>
      </c>
    </row>
    <row r="323" spans="1:7" s="75" customFormat="1" outlineLevel="1">
      <c r="A323" s="169" t="s">
        <v>711</v>
      </c>
      <c r="B323" s="170" t="s">
        <v>299</v>
      </c>
      <c r="C323" s="171" t="s">
        <v>300</v>
      </c>
      <c r="D323" s="170" t="s">
        <v>270</v>
      </c>
      <c r="E323" s="172">
        <v>0.23499999999999999</v>
      </c>
      <c r="F323" s="172">
        <v>1.128E-2</v>
      </c>
    </row>
    <row r="324" spans="1:7" s="75" customFormat="1" outlineLevel="1">
      <c r="A324" s="169" t="s">
        <v>712</v>
      </c>
      <c r="B324" s="170" t="s">
        <v>350</v>
      </c>
      <c r="C324" s="171" t="s">
        <v>351</v>
      </c>
      <c r="D324" s="170" t="s">
        <v>274</v>
      </c>
      <c r="E324" s="172">
        <v>6.7000000000000004E-2</v>
      </c>
      <c r="F324" s="172">
        <v>3.2160000000000001E-3</v>
      </c>
    </row>
    <row r="325" spans="1:7" s="75" customFormat="1" outlineLevel="1">
      <c r="A325" s="169" t="s">
        <v>713</v>
      </c>
      <c r="B325" s="170" t="s">
        <v>353</v>
      </c>
      <c r="C325" s="171" t="s">
        <v>354</v>
      </c>
      <c r="D325" s="170" t="s">
        <v>274</v>
      </c>
      <c r="E325" s="172">
        <v>7.9000000000000001E-2</v>
      </c>
      <c r="F325" s="172">
        <v>3.7919999999999998E-3</v>
      </c>
    </row>
    <row r="326" spans="1:7" s="75" customFormat="1" outlineLevel="1">
      <c r="A326" s="169" t="s">
        <v>714</v>
      </c>
      <c r="B326" s="170" t="s">
        <v>356</v>
      </c>
      <c r="C326" s="171" t="s">
        <v>357</v>
      </c>
      <c r="D326" s="170" t="s">
        <v>274</v>
      </c>
      <c r="E326" s="172">
        <v>5.3999999999999999E-2</v>
      </c>
      <c r="F326" s="172">
        <v>2.5920000000000001E-3</v>
      </c>
    </row>
    <row r="327" spans="1:7" s="75" customFormat="1" outlineLevel="1">
      <c r="A327" s="169" t="s">
        <v>715</v>
      </c>
      <c r="B327" s="170" t="s">
        <v>554</v>
      </c>
      <c r="C327" s="171" t="s">
        <v>555</v>
      </c>
      <c r="D327" s="170" t="s">
        <v>274</v>
      </c>
      <c r="E327" s="172">
        <v>0.34</v>
      </c>
      <c r="F327" s="172">
        <v>1.6320000000000001E-2</v>
      </c>
    </row>
    <row r="328" spans="1:7" s="75" customFormat="1" ht="24" outlineLevel="1">
      <c r="A328" s="169" t="s">
        <v>716</v>
      </c>
      <c r="B328" s="170" t="s">
        <v>588</v>
      </c>
      <c r="C328" s="171" t="s">
        <v>589</v>
      </c>
      <c r="D328" s="170" t="s">
        <v>270</v>
      </c>
      <c r="E328" s="172">
        <v>0.17799999999999999</v>
      </c>
      <c r="F328" s="172">
        <v>8.5439999999999995E-3</v>
      </c>
    </row>
    <row r="329" spans="1:7" s="75" customFormat="1" ht="24" outlineLevel="1">
      <c r="A329" s="169" t="s">
        <v>717</v>
      </c>
      <c r="B329" s="170" t="s">
        <v>591</v>
      </c>
      <c r="C329" s="171" t="s">
        <v>592</v>
      </c>
      <c r="D329" s="170" t="s">
        <v>270</v>
      </c>
      <c r="E329" s="172">
        <v>9.56</v>
      </c>
      <c r="F329" s="172">
        <v>0.45888000000000001</v>
      </c>
    </row>
    <row r="330" spans="1:7" s="75" customFormat="1" ht="24" outlineLevel="1">
      <c r="A330" s="169" t="s">
        <v>718</v>
      </c>
      <c r="B330" s="170" t="s">
        <v>594</v>
      </c>
      <c r="C330" s="171" t="s">
        <v>595</v>
      </c>
      <c r="D330" s="170" t="s">
        <v>270</v>
      </c>
      <c r="E330" s="172">
        <v>1.51</v>
      </c>
      <c r="F330" s="172">
        <v>7.2480000000000003E-2</v>
      </c>
    </row>
    <row r="331" spans="1:7" s="75" customFormat="1" ht="24" outlineLevel="1">
      <c r="A331" s="169" t="s">
        <v>719</v>
      </c>
      <c r="B331" s="170" t="s">
        <v>363</v>
      </c>
      <c r="C331" s="171" t="s">
        <v>364</v>
      </c>
      <c r="D331" s="170" t="s">
        <v>270</v>
      </c>
      <c r="E331" s="172">
        <v>2.0299999999999998</v>
      </c>
      <c r="F331" s="172">
        <v>9.7439999999999999E-2</v>
      </c>
    </row>
    <row r="332" spans="1:7" s="75" customFormat="1" outlineLevel="1">
      <c r="A332" s="169" t="s">
        <v>720</v>
      </c>
      <c r="B332" s="170" t="s">
        <v>366</v>
      </c>
      <c r="C332" s="171" t="s">
        <v>367</v>
      </c>
      <c r="D332" s="170" t="s">
        <v>361</v>
      </c>
      <c r="E332" s="172">
        <v>155</v>
      </c>
      <c r="F332" s="172">
        <v>7.44</v>
      </c>
    </row>
    <row r="333" spans="1:7" s="70" customFormat="1" ht="51">
      <c r="A333" s="145" t="s">
        <v>721</v>
      </c>
      <c r="B333" s="146" t="s">
        <v>599</v>
      </c>
      <c r="C333" s="146" t="s">
        <v>600</v>
      </c>
      <c r="D333" s="147" t="s">
        <v>371</v>
      </c>
      <c r="E333" s="311">
        <v>0.6744</v>
      </c>
      <c r="F333" s="312"/>
      <c r="G333" s="148"/>
    </row>
    <row r="334" spans="1:7" s="74" customFormat="1" outlineLevel="1">
      <c r="A334" s="149" t="s">
        <v>722</v>
      </c>
      <c r="B334" s="150" t="s">
        <v>231</v>
      </c>
      <c r="C334" s="151" t="s">
        <v>236</v>
      </c>
      <c r="D334" s="150" t="s">
        <v>237</v>
      </c>
      <c r="E334" s="152">
        <v>83.48</v>
      </c>
      <c r="F334" s="152">
        <v>56.298900000000003</v>
      </c>
    </row>
    <row r="335" spans="1:7" s="75" customFormat="1" outlineLevel="1">
      <c r="A335" s="153" t="s">
        <v>723</v>
      </c>
      <c r="B335" s="154" t="s">
        <v>239</v>
      </c>
      <c r="C335" s="155" t="s">
        <v>240</v>
      </c>
      <c r="D335" s="154" t="s">
        <v>237</v>
      </c>
      <c r="E335" s="156">
        <v>1.83</v>
      </c>
      <c r="F335" s="156">
        <v>1.2342</v>
      </c>
    </row>
    <row r="336" spans="1:7" s="76" customFormat="1" outlineLevel="1">
      <c r="A336" s="157" t="s">
        <v>724</v>
      </c>
      <c r="B336" s="158" t="s">
        <v>331</v>
      </c>
      <c r="C336" s="159" t="s">
        <v>332</v>
      </c>
      <c r="D336" s="158" t="s">
        <v>244</v>
      </c>
      <c r="E336" s="160">
        <v>0.98</v>
      </c>
      <c r="F336" s="160">
        <v>0.66091200000000005</v>
      </c>
    </row>
    <row r="337" spans="1:7" s="76" customFormat="1" outlineLevel="1">
      <c r="A337" s="161" t="s">
        <v>725</v>
      </c>
      <c r="B337" s="162" t="s">
        <v>376</v>
      </c>
      <c r="C337" s="163" t="s">
        <v>377</v>
      </c>
      <c r="D337" s="162" t="s">
        <v>244</v>
      </c>
      <c r="E337" s="164">
        <v>0.12</v>
      </c>
      <c r="F337" s="164">
        <v>8.0928E-2</v>
      </c>
    </row>
    <row r="338" spans="1:7" s="76" customFormat="1" outlineLevel="1">
      <c r="A338" s="161" t="s">
        <v>726</v>
      </c>
      <c r="B338" s="162" t="s">
        <v>379</v>
      </c>
      <c r="C338" s="163" t="s">
        <v>380</v>
      </c>
      <c r="D338" s="162" t="s">
        <v>244</v>
      </c>
      <c r="E338" s="164">
        <v>1.4</v>
      </c>
      <c r="F338" s="164">
        <v>0.94416</v>
      </c>
    </row>
    <row r="339" spans="1:7" s="76" customFormat="1" outlineLevel="1">
      <c r="A339" s="161" t="s">
        <v>727</v>
      </c>
      <c r="B339" s="162" t="s">
        <v>607</v>
      </c>
      <c r="C339" s="163" t="s">
        <v>383</v>
      </c>
      <c r="D339" s="162" t="s">
        <v>244</v>
      </c>
      <c r="E339" s="164">
        <v>0.13</v>
      </c>
      <c r="F339" s="164">
        <v>8.7672E-2</v>
      </c>
    </row>
    <row r="340" spans="1:7" s="76" customFormat="1" outlineLevel="1">
      <c r="A340" s="161" t="s">
        <v>728</v>
      </c>
      <c r="B340" s="162" t="s">
        <v>385</v>
      </c>
      <c r="C340" s="163" t="s">
        <v>386</v>
      </c>
      <c r="D340" s="162" t="s">
        <v>244</v>
      </c>
      <c r="E340" s="164">
        <v>0.86</v>
      </c>
      <c r="F340" s="164">
        <v>0.57998400000000006</v>
      </c>
    </row>
    <row r="341" spans="1:7" s="76" customFormat="1" outlineLevel="1">
      <c r="A341" s="161" t="s">
        <v>729</v>
      </c>
      <c r="B341" s="162" t="s">
        <v>388</v>
      </c>
      <c r="C341" s="163" t="s">
        <v>389</v>
      </c>
      <c r="D341" s="162" t="s">
        <v>244</v>
      </c>
      <c r="E341" s="164">
        <v>2.1</v>
      </c>
      <c r="F341" s="164">
        <v>1.4161999999999999</v>
      </c>
    </row>
    <row r="342" spans="1:7" s="75" customFormat="1" outlineLevel="1">
      <c r="A342" s="165" t="s">
        <v>730</v>
      </c>
      <c r="B342" s="166" t="s">
        <v>391</v>
      </c>
      <c r="C342" s="167" t="s">
        <v>392</v>
      </c>
      <c r="D342" s="166" t="s">
        <v>270</v>
      </c>
      <c r="E342" s="168">
        <v>2.6</v>
      </c>
      <c r="F342" s="168">
        <v>1.7534000000000001</v>
      </c>
    </row>
    <row r="343" spans="1:7" s="75" customFormat="1" outlineLevel="1">
      <c r="A343" s="169" t="s">
        <v>731</v>
      </c>
      <c r="B343" s="170" t="s">
        <v>394</v>
      </c>
      <c r="C343" s="171" t="s">
        <v>395</v>
      </c>
      <c r="D343" s="170" t="s">
        <v>396</v>
      </c>
      <c r="E343" s="172">
        <v>7</v>
      </c>
      <c r="F343" s="172">
        <v>4.7207999999999997</v>
      </c>
    </row>
    <row r="344" spans="1:7" s="75" customFormat="1" outlineLevel="1">
      <c r="A344" s="169" t="s">
        <v>732</v>
      </c>
      <c r="B344" s="170" t="s">
        <v>398</v>
      </c>
      <c r="C344" s="171" t="s">
        <v>399</v>
      </c>
      <c r="D344" s="170" t="s">
        <v>400</v>
      </c>
      <c r="E344" s="172">
        <v>0.5</v>
      </c>
      <c r="F344" s="172">
        <v>0.3372</v>
      </c>
    </row>
    <row r="345" spans="1:7" s="75" customFormat="1" outlineLevel="1">
      <c r="A345" s="169" t="s">
        <v>733</v>
      </c>
      <c r="B345" s="170" t="s">
        <v>402</v>
      </c>
      <c r="C345" s="171" t="s">
        <v>403</v>
      </c>
      <c r="D345" s="170" t="s">
        <v>396</v>
      </c>
      <c r="E345" s="172">
        <v>1.8</v>
      </c>
      <c r="F345" s="172">
        <v>1.2139</v>
      </c>
    </row>
    <row r="346" spans="1:7" s="70" customFormat="1">
      <c r="A346" s="145" t="s">
        <v>734</v>
      </c>
      <c r="B346" s="146" t="s">
        <v>561</v>
      </c>
      <c r="C346" s="146" t="s">
        <v>462</v>
      </c>
      <c r="D346" s="147" t="s">
        <v>274</v>
      </c>
      <c r="E346" s="313">
        <v>0.30477599999999999</v>
      </c>
      <c r="F346" s="314"/>
      <c r="G346" s="148"/>
    </row>
    <row r="347" spans="1:7" s="70" customFormat="1">
      <c r="A347" s="145" t="s">
        <v>735</v>
      </c>
      <c r="B347" s="146" t="s">
        <v>561</v>
      </c>
      <c r="C347" s="146" t="s">
        <v>616</v>
      </c>
      <c r="D347" s="147" t="s">
        <v>274</v>
      </c>
      <c r="E347" s="313">
        <v>0.167688</v>
      </c>
      <c r="F347" s="314"/>
      <c r="G347" s="148"/>
    </row>
    <row r="348" spans="1:7" s="70" customFormat="1">
      <c r="A348" s="145" t="s">
        <v>736</v>
      </c>
      <c r="B348" s="146" t="s">
        <v>561</v>
      </c>
      <c r="C348" s="146" t="s">
        <v>658</v>
      </c>
      <c r="D348" s="147" t="s">
        <v>274</v>
      </c>
      <c r="E348" s="313">
        <v>8.2416000000000003E-2</v>
      </c>
      <c r="F348" s="314"/>
      <c r="G348" s="148"/>
    </row>
    <row r="349" spans="1:7" s="70" customFormat="1">
      <c r="A349" s="145" t="s">
        <v>737</v>
      </c>
      <c r="B349" s="146" t="s">
        <v>561</v>
      </c>
      <c r="C349" s="146" t="s">
        <v>467</v>
      </c>
      <c r="D349" s="147" t="s">
        <v>274</v>
      </c>
      <c r="E349" s="313">
        <v>0.13300799999999999</v>
      </c>
      <c r="F349" s="314"/>
      <c r="G349" s="148"/>
    </row>
    <row r="350" spans="1:7" s="70" customFormat="1">
      <c r="A350" s="179"/>
      <c r="B350" s="180"/>
      <c r="C350" s="306" t="s">
        <v>738</v>
      </c>
      <c r="D350" s="306"/>
      <c r="E350" s="180"/>
      <c r="F350" s="181"/>
      <c r="G350" s="133"/>
    </row>
    <row r="351" spans="1:7" s="70" customFormat="1" ht="25.5">
      <c r="A351" s="145" t="s">
        <v>739</v>
      </c>
      <c r="B351" s="146" t="s">
        <v>740</v>
      </c>
      <c r="C351" s="146" t="s">
        <v>741</v>
      </c>
      <c r="D351" s="147" t="s">
        <v>411</v>
      </c>
      <c r="E351" s="311">
        <v>0.56799999999999995</v>
      </c>
      <c r="F351" s="312"/>
      <c r="G351" s="148"/>
    </row>
    <row r="352" spans="1:7" s="74" customFormat="1" outlineLevel="1">
      <c r="A352" s="149" t="s">
        <v>742</v>
      </c>
      <c r="B352" s="150" t="s">
        <v>231</v>
      </c>
      <c r="C352" s="151" t="s">
        <v>236</v>
      </c>
      <c r="D352" s="150" t="s">
        <v>237</v>
      </c>
      <c r="E352" s="152">
        <v>170.17</v>
      </c>
      <c r="F352" s="152">
        <v>96.656599999999997</v>
      </c>
    </row>
    <row r="353" spans="1:7" s="75" customFormat="1" outlineLevel="1">
      <c r="A353" s="153" t="s">
        <v>743</v>
      </c>
      <c r="B353" s="154" t="s">
        <v>239</v>
      </c>
      <c r="C353" s="155" t="s">
        <v>240</v>
      </c>
      <c r="D353" s="154" t="s">
        <v>237</v>
      </c>
      <c r="E353" s="156">
        <v>4.22</v>
      </c>
      <c r="F353" s="156">
        <v>2.3969999999999998</v>
      </c>
    </row>
    <row r="354" spans="1:7" s="76" customFormat="1" ht="24" outlineLevel="1">
      <c r="A354" s="157" t="s">
        <v>744</v>
      </c>
      <c r="B354" s="158" t="s">
        <v>337</v>
      </c>
      <c r="C354" s="159" t="s">
        <v>338</v>
      </c>
      <c r="D354" s="158" t="s">
        <v>244</v>
      </c>
      <c r="E354" s="160">
        <v>4.1100000000000003</v>
      </c>
      <c r="F354" s="160">
        <v>2.3344999999999998</v>
      </c>
    </row>
    <row r="355" spans="1:7" s="76" customFormat="1" outlineLevel="1">
      <c r="A355" s="161" t="s">
        <v>745</v>
      </c>
      <c r="B355" s="162" t="s">
        <v>512</v>
      </c>
      <c r="C355" s="163" t="s">
        <v>344</v>
      </c>
      <c r="D355" s="162" t="s">
        <v>244</v>
      </c>
      <c r="E355" s="164">
        <v>0.11</v>
      </c>
      <c r="F355" s="164">
        <v>6.2480000000000001E-2</v>
      </c>
    </row>
    <row r="356" spans="1:7" s="75" customFormat="1" outlineLevel="1">
      <c r="A356" s="165" t="s">
        <v>746</v>
      </c>
      <c r="B356" s="166" t="s">
        <v>299</v>
      </c>
      <c r="C356" s="167" t="s">
        <v>300</v>
      </c>
      <c r="D356" s="166" t="s">
        <v>270</v>
      </c>
      <c r="E356" s="168">
        <v>0.3</v>
      </c>
      <c r="F356" s="168">
        <v>0.1704</v>
      </c>
    </row>
    <row r="357" spans="1:7" s="75" customFormat="1" ht="24" outlineLevel="1">
      <c r="A357" s="169" t="s">
        <v>747</v>
      </c>
      <c r="B357" s="170" t="s">
        <v>477</v>
      </c>
      <c r="C357" s="171" t="s">
        <v>478</v>
      </c>
      <c r="D357" s="170" t="s">
        <v>479</v>
      </c>
      <c r="E357" s="172">
        <v>5.04</v>
      </c>
      <c r="F357" s="172">
        <v>2.8626999999999998</v>
      </c>
    </row>
    <row r="358" spans="1:7" s="75" customFormat="1" outlineLevel="1">
      <c r="A358" s="169" t="s">
        <v>748</v>
      </c>
      <c r="B358" s="170" t="s">
        <v>749</v>
      </c>
      <c r="C358" s="171" t="s">
        <v>750</v>
      </c>
      <c r="D358" s="170" t="s">
        <v>274</v>
      </c>
      <c r="E358" s="172">
        <v>2.3E-3</v>
      </c>
      <c r="F358" s="172">
        <v>1.3060000000000001E-3</v>
      </c>
    </row>
    <row r="359" spans="1:7" s="75" customFormat="1" ht="24" outlineLevel="1">
      <c r="A359" s="169" t="s">
        <v>751</v>
      </c>
      <c r="B359" s="170" t="s">
        <v>481</v>
      </c>
      <c r="C359" s="171" t="s">
        <v>482</v>
      </c>
      <c r="D359" s="170" t="s">
        <v>270</v>
      </c>
      <c r="E359" s="172">
        <v>1.6E-2</v>
      </c>
      <c r="F359" s="172">
        <v>9.0880000000000006E-3</v>
      </c>
    </row>
    <row r="360" spans="1:7" s="75" customFormat="1" outlineLevel="1">
      <c r="A360" s="169" t="s">
        <v>752</v>
      </c>
      <c r="B360" s="170" t="s">
        <v>753</v>
      </c>
      <c r="C360" s="171" t="s">
        <v>754</v>
      </c>
      <c r="D360" s="170" t="s">
        <v>274</v>
      </c>
      <c r="E360" s="172">
        <v>0.09</v>
      </c>
      <c r="F360" s="172">
        <v>5.1119999999999999E-2</v>
      </c>
    </row>
    <row r="361" spans="1:7" s="75" customFormat="1" outlineLevel="1">
      <c r="A361" s="169" t="s">
        <v>755</v>
      </c>
      <c r="B361" s="170" t="s">
        <v>484</v>
      </c>
      <c r="C361" s="171" t="s">
        <v>485</v>
      </c>
      <c r="D361" s="170" t="s">
        <v>270</v>
      </c>
      <c r="E361" s="172">
        <v>2.2999999999999998</v>
      </c>
      <c r="F361" s="172">
        <v>1.3064</v>
      </c>
    </row>
    <row r="362" spans="1:7" s="70" customFormat="1">
      <c r="A362" s="145" t="s">
        <v>756</v>
      </c>
      <c r="B362" s="146" t="s">
        <v>561</v>
      </c>
      <c r="C362" s="146" t="s">
        <v>757</v>
      </c>
      <c r="D362" s="147" t="s">
        <v>274</v>
      </c>
      <c r="E362" s="313">
        <v>2.962E-2</v>
      </c>
      <c r="F362" s="314"/>
      <c r="G362" s="148"/>
    </row>
    <row r="363" spans="1:7" s="70" customFormat="1">
      <c r="A363" s="145" t="s">
        <v>758</v>
      </c>
      <c r="B363" s="146" t="s">
        <v>561</v>
      </c>
      <c r="C363" s="146" t="s">
        <v>759</v>
      </c>
      <c r="D363" s="147" t="s">
        <v>274</v>
      </c>
      <c r="E363" s="313">
        <v>3.5100000000000001E-3</v>
      </c>
      <c r="F363" s="314"/>
      <c r="G363" s="148"/>
    </row>
    <row r="364" spans="1:7" s="70" customFormat="1">
      <c r="A364" s="145" t="s">
        <v>760</v>
      </c>
      <c r="B364" s="146" t="s">
        <v>561</v>
      </c>
      <c r="C364" s="146" t="s">
        <v>761</v>
      </c>
      <c r="D364" s="147" t="s">
        <v>274</v>
      </c>
      <c r="E364" s="313">
        <v>1.9E-3</v>
      </c>
      <c r="F364" s="314"/>
      <c r="G364" s="148"/>
    </row>
    <row r="365" spans="1:7" s="70" customFormat="1">
      <c r="A365" s="145" t="s">
        <v>762</v>
      </c>
      <c r="B365" s="146" t="s">
        <v>561</v>
      </c>
      <c r="C365" s="146" t="s">
        <v>763</v>
      </c>
      <c r="D365" s="147" t="s">
        <v>274</v>
      </c>
      <c r="E365" s="313">
        <v>1.6800000000000001E-3</v>
      </c>
      <c r="F365" s="314"/>
      <c r="G365" s="148"/>
    </row>
    <row r="366" spans="1:7" s="70" customFormat="1">
      <c r="A366" s="145" t="s">
        <v>764</v>
      </c>
      <c r="B366" s="146" t="s">
        <v>561</v>
      </c>
      <c r="C366" s="146" t="s">
        <v>765</v>
      </c>
      <c r="D366" s="147" t="s">
        <v>274</v>
      </c>
      <c r="E366" s="313">
        <v>4.8999999999999998E-3</v>
      </c>
      <c r="F366" s="314"/>
      <c r="G366" s="148"/>
    </row>
    <row r="367" spans="1:7" s="70" customFormat="1">
      <c r="A367" s="145" t="s">
        <v>766</v>
      </c>
      <c r="B367" s="146" t="s">
        <v>561</v>
      </c>
      <c r="C367" s="146" t="s">
        <v>767</v>
      </c>
      <c r="D367" s="147" t="s">
        <v>274</v>
      </c>
      <c r="E367" s="313">
        <v>5.5999999999999995E-4</v>
      </c>
      <c r="F367" s="314"/>
      <c r="G367" s="148"/>
    </row>
    <row r="368" spans="1:7" s="70" customFormat="1">
      <c r="A368" s="145" t="s">
        <v>768</v>
      </c>
      <c r="B368" s="146" t="s">
        <v>561</v>
      </c>
      <c r="C368" s="146" t="s">
        <v>769</v>
      </c>
      <c r="D368" s="147" t="s">
        <v>400</v>
      </c>
      <c r="E368" s="313">
        <v>10</v>
      </c>
      <c r="F368" s="314"/>
      <c r="G368" s="148"/>
    </row>
    <row r="369" spans="1:7" s="70" customFormat="1">
      <c r="A369" s="145" t="s">
        <v>770</v>
      </c>
      <c r="B369" s="146" t="s">
        <v>561</v>
      </c>
      <c r="C369" s="146" t="s">
        <v>771</v>
      </c>
      <c r="D369" s="147" t="s">
        <v>274</v>
      </c>
      <c r="E369" s="313">
        <v>2.0299999999999999E-2</v>
      </c>
      <c r="F369" s="314"/>
      <c r="G369" s="148"/>
    </row>
    <row r="370" spans="1:7" s="70" customFormat="1">
      <c r="A370" s="145" t="s">
        <v>772</v>
      </c>
      <c r="B370" s="146" t="s">
        <v>561</v>
      </c>
      <c r="C370" s="146" t="s">
        <v>773</v>
      </c>
      <c r="D370" s="147" t="s">
        <v>274</v>
      </c>
      <c r="E370" s="313">
        <v>1.12E-2</v>
      </c>
      <c r="F370" s="314"/>
      <c r="G370" s="148"/>
    </row>
    <row r="371" spans="1:7" s="70" customFormat="1">
      <c r="A371" s="179"/>
      <c r="B371" s="180"/>
      <c r="C371" s="306" t="s">
        <v>774</v>
      </c>
      <c r="D371" s="306"/>
      <c r="E371" s="180"/>
      <c r="F371" s="181"/>
      <c r="G371" s="133"/>
    </row>
    <row r="372" spans="1:7" s="70" customFormat="1">
      <c r="A372" s="145" t="s">
        <v>775</v>
      </c>
      <c r="B372" s="146" t="s">
        <v>776</v>
      </c>
      <c r="C372" s="146" t="s">
        <v>777</v>
      </c>
      <c r="D372" s="147" t="s">
        <v>248</v>
      </c>
      <c r="E372" s="311">
        <v>1.03E-2</v>
      </c>
      <c r="F372" s="312"/>
      <c r="G372" s="148"/>
    </row>
    <row r="373" spans="1:7" s="74" customFormat="1" outlineLevel="1">
      <c r="A373" s="149" t="s">
        <v>778</v>
      </c>
      <c r="B373" s="150" t="s">
        <v>231</v>
      </c>
      <c r="C373" s="151" t="s">
        <v>236</v>
      </c>
      <c r="D373" s="150" t="s">
        <v>237</v>
      </c>
      <c r="E373" s="152">
        <v>1593</v>
      </c>
      <c r="F373" s="152">
        <v>16.407900000000001</v>
      </c>
    </row>
    <row r="374" spans="1:7" s="75" customFormat="1" outlineLevel="1">
      <c r="A374" s="153" t="s">
        <v>779</v>
      </c>
      <c r="B374" s="154" t="s">
        <v>239</v>
      </c>
      <c r="C374" s="155" t="s">
        <v>240</v>
      </c>
      <c r="D374" s="154" t="s">
        <v>237</v>
      </c>
      <c r="E374" s="156">
        <v>66.989999999999995</v>
      </c>
      <c r="F374" s="156">
        <v>0.68999699999999997</v>
      </c>
    </row>
    <row r="375" spans="1:7" s="76" customFormat="1" outlineLevel="1">
      <c r="A375" s="157" t="s">
        <v>780</v>
      </c>
      <c r="B375" s="158" t="s">
        <v>331</v>
      </c>
      <c r="C375" s="159" t="s">
        <v>332</v>
      </c>
      <c r="D375" s="158" t="s">
        <v>244</v>
      </c>
      <c r="E375" s="160">
        <v>0.27</v>
      </c>
      <c r="F375" s="160">
        <v>2.7810000000000001E-3</v>
      </c>
    </row>
    <row r="376" spans="1:7" s="76" customFormat="1" outlineLevel="1">
      <c r="A376" s="161" t="s">
        <v>781</v>
      </c>
      <c r="B376" s="162" t="s">
        <v>334</v>
      </c>
      <c r="C376" s="163" t="s">
        <v>335</v>
      </c>
      <c r="D376" s="162" t="s">
        <v>244</v>
      </c>
      <c r="E376" s="164">
        <v>77.95</v>
      </c>
      <c r="F376" s="164">
        <v>0.80288499999999996</v>
      </c>
    </row>
    <row r="377" spans="1:7" s="76" customFormat="1" ht="24" outlineLevel="1">
      <c r="A377" s="161" t="s">
        <v>782</v>
      </c>
      <c r="B377" s="162" t="s">
        <v>337</v>
      </c>
      <c r="C377" s="163" t="s">
        <v>338</v>
      </c>
      <c r="D377" s="162" t="s">
        <v>244</v>
      </c>
      <c r="E377" s="164">
        <v>1.2</v>
      </c>
      <c r="F377" s="164">
        <v>1.2359999999999999E-2</v>
      </c>
    </row>
    <row r="378" spans="1:7" s="76" customFormat="1" outlineLevel="1">
      <c r="A378" s="161" t="s">
        <v>783</v>
      </c>
      <c r="B378" s="162" t="s">
        <v>340</v>
      </c>
      <c r="C378" s="163" t="s">
        <v>341</v>
      </c>
      <c r="D378" s="162" t="s">
        <v>244</v>
      </c>
      <c r="E378" s="164">
        <v>6.32</v>
      </c>
      <c r="F378" s="164">
        <v>6.5096000000000001E-2</v>
      </c>
    </row>
    <row r="379" spans="1:7" s="76" customFormat="1" outlineLevel="1">
      <c r="A379" s="161" t="s">
        <v>784</v>
      </c>
      <c r="B379" s="162" t="s">
        <v>578</v>
      </c>
      <c r="C379" s="163" t="s">
        <v>579</v>
      </c>
      <c r="D379" s="162" t="s">
        <v>244</v>
      </c>
      <c r="E379" s="164">
        <v>191.59</v>
      </c>
      <c r="F379" s="164">
        <v>1.9734</v>
      </c>
    </row>
    <row r="380" spans="1:7" s="76" customFormat="1" outlineLevel="1">
      <c r="A380" s="161" t="s">
        <v>785</v>
      </c>
      <c r="B380" s="162" t="s">
        <v>343</v>
      </c>
      <c r="C380" s="163" t="s">
        <v>344</v>
      </c>
      <c r="D380" s="162" t="s">
        <v>244</v>
      </c>
      <c r="E380" s="164">
        <v>1.74</v>
      </c>
      <c r="F380" s="164">
        <v>1.7922E-2</v>
      </c>
    </row>
    <row r="381" spans="1:7" s="75" customFormat="1" outlineLevel="1">
      <c r="A381" s="165" t="s">
        <v>786</v>
      </c>
      <c r="B381" s="166" t="s">
        <v>346</v>
      </c>
      <c r="C381" s="167" t="s">
        <v>347</v>
      </c>
      <c r="D381" s="166" t="s">
        <v>270</v>
      </c>
      <c r="E381" s="168">
        <v>101.5</v>
      </c>
      <c r="F381" s="168">
        <v>1.0454000000000001</v>
      </c>
    </row>
    <row r="382" spans="1:7" s="75" customFormat="1" outlineLevel="1">
      <c r="A382" s="169" t="s">
        <v>787</v>
      </c>
      <c r="B382" s="170" t="s">
        <v>299</v>
      </c>
      <c r="C382" s="171" t="s">
        <v>300</v>
      </c>
      <c r="D382" s="170" t="s">
        <v>270</v>
      </c>
      <c r="E382" s="172">
        <v>0.23100000000000001</v>
      </c>
      <c r="F382" s="172">
        <v>2.379E-3</v>
      </c>
    </row>
    <row r="383" spans="1:7" s="75" customFormat="1" outlineLevel="1">
      <c r="A383" s="169" t="s">
        <v>788</v>
      </c>
      <c r="B383" s="170" t="s">
        <v>350</v>
      </c>
      <c r="C383" s="171" t="s">
        <v>351</v>
      </c>
      <c r="D383" s="170" t="s">
        <v>274</v>
      </c>
      <c r="E383" s="172">
        <v>6.3500000000000001E-2</v>
      </c>
      <c r="F383" s="172">
        <v>6.5399999999999996E-4</v>
      </c>
    </row>
    <row r="384" spans="1:7" s="75" customFormat="1" outlineLevel="1">
      <c r="A384" s="169" t="s">
        <v>789</v>
      </c>
      <c r="B384" s="170" t="s">
        <v>353</v>
      </c>
      <c r="C384" s="171" t="s">
        <v>354</v>
      </c>
      <c r="D384" s="170" t="s">
        <v>274</v>
      </c>
      <c r="E384" s="172">
        <v>7.6999999999999999E-2</v>
      </c>
      <c r="F384" s="172">
        <v>7.9299999999999998E-4</v>
      </c>
    </row>
    <row r="385" spans="1:7" s="75" customFormat="1" outlineLevel="1">
      <c r="A385" s="169" t="s">
        <v>790</v>
      </c>
      <c r="B385" s="170" t="s">
        <v>356</v>
      </c>
      <c r="C385" s="171" t="s">
        <v>357</v>
      </c>
      <c r="D385" s="170" t="s">
        <v>274</v>
      </c>
      <c r="E385" s="172">
        <v>0.25</v>
      </c>
      <c r="F385" s="172">
        <v>2.575E-3</v>
      </c>
    </row>
    <row r="386" spans="1:7" s="75" customFormat="1" outlineLevel="1">
      <c r="A386" s="169" t="s">
        <v>791</v>
      </c>
      <c r="B386" s="170" t="s">
        <v>554</v>
      </c>
      <c r="C386" s="171" t="s">
        <v>555</v>
      </c>
      <c r="D386" s="170" t="s">
        <v>274</v>
      </c>
      <c r="E386" s="172">
        <v>0.23</v>
      </c>
      <c r="F386" s="172">
        <v>2.369E-3</v>
      </c>
    </row>
    <row r="387" spans="1:7" s="75" customFormat="1" ht="24" outlineLevel="1">
      <c r="A387" s="169" t="s">
        <v>792</v>
      </c>
      <c r="B387" s="170" t="s">
        <v>591</v>
      </c>
      <c r="C387" s="171" t="s">
        <v>592</v>
      </c>
      <c r="D387" s="170" t="s">
        <v>270</v>
      </c>
      <c r="E387" s="172">
        <v>8.6</v>
      </c>
      <c r="F387" s="172">
        <v>8.8580000000000006E-2</v>
      </c>
    </row>
    <row r="388" spans="1:7" s="75" customFormat="1" ht="24" outlineLevel="1">
      <c r="A388" s="169" t="s">
        <v>793</v>
      </c>
      <c r="B388" s="170" t="s">
        <v>594</v>
      </c>
      <c r="C388" s="171" t="s">
        <v>595</v>
      </c>
      <c r="D388" s="170" t="s">
        <v>270</v>
      </c>
      <c r="E388" s="172">
        <v>1.4</v>
      </c>
      <c r="F388" s="172">
        <v>1.4420000000000001E-2</v>
      </c>
    </row>
    <row r="389" spans="1:7" s="75" customFormat="1" ht="24" outlineLevel="1">
      <c r="A389" s="169" t="s">
        <v>794</v>
      </c>
      <c r="B389" s="170" t="s">
        <v>363</v>
      </c>
      <c r="C389" s="171" t="s">
        <v>364</v>
      </c>
      <c r="D389" s="170" t="s">
        <v>270</v>
      </c>
      <c r="E389" s="172">
        <v>2.5099999999999998</v>
      </c>
      <c r="F389" s="172">
        <v>2.5853000000000001E-2</v>
      </c>
    </row>
    <row r="390" spans="1:7" s="75" customFormat="1" outlineLevel="1">
      <c r="A390" s="169" t="s">
        <v>795</v>
      </c>
      <c r="B390" s="170" t="s">
        <v>366</v>
      </c>
      <c r="C390" s="171" t="s">
        <v>367</v>
      </c>
      <c r="D390" s="170" t="s">
        <v>361</v>
      </c>
      <c r="E390" s="172">
        <v>183</v>
      </c>
      <c r="F390" s="172">
        <v>1.8849</v>
      </c>
    </row>
    <row r="391" spans="1:7" s="70" customFormat="1" ht="51">
      <c r="A391" s="145" t="s">
        <v>796</v>
      </c>
      <c r="B391" s="146" t="s">
        <v>369</v>
      </c>
      <c r="C391" s="146" t="s">
        <v>370</v>
      </c>
      <c r="D391" s="147" t="s">
        <v>371</v>
      </c>
      <c r="E391" s="311">
        <v>8.3379999999999996E-2</v>
      </c>
      <c r="F391" s="312"/>
      <c r="G391" s="148"/>
    </row>
    <row r="392" spans="1:7" s="74" customFormat="1" outlineLevel="1">
      <c r="A392" s="149" t="s">
        <v>797</v>
      </c>
      <c r="B392" s="150" t="s">
        <v>231</v>
      </c>
      <c r="C392" s="151" t="s">
        <v>236</v>
      </c>
      <c r="D392" s="150" t="s">
        <v>237</v>
      </c>
      <c r="E392" s="152">
        <v>78.88</v>
      </c>
      <c r="F392" s="152">
        <v>6.577</v>
      </c>
    </row>
    <row r="393" spans="1:7" s="75" customFormat="1" outlineLevel="1">
      <c r="A393" s="153" t="s">
        <v>798</v>
      </c>
      <c r="B393" s="154" t="s">
        <v>239</v>
      </c>
      <c r="C393" s="155" t="s">
        <v>240</v>
      </c>
      <c r="D393" s="154" t="s">
        <v>237</v>
      </c>
      <c r="E393" s="156">
        <v>1.25</v>
      </c>
      <c r="F393" s="156">
        <v>0.104225</v>
      </c>
    </row>
    <row r="394" spans="1:7" s="76" customFormat="1" outlineLevel="1">
      <c r="A394" s="157" t="s">
        <v>799</v>
      </c>
      <c r="B394" s="158" t="s">
        <v>331</v>
      </c>
      <c r="C394" s="159" t="s">
        <v>332</v>
      </c>
      <c r="D394" s="158" t="s">
        <v>244</v>
      </c>
      <c r="E394" s="160">
        <v>0.98</v>
      </c>
      <c r="F394" s="160">
        <v>8.1712000000000007E-2</v>
      </c>
    </row>
    <row r="395" spans="1:7" s="76" customFormat="1" outlineLevel="1">
      <c r="A395" s="161" t="s">
        <v>800</v>
      </c>
      <c r="B395" s="162" t="s">
        <v>376</v>
      </c>
      <c r="C395" s="163" t="s">
        <v>377</v>
      </c>
      <c r="D395" s="162" t="s">
        <v>244</v>
      </c>
      <c r="E395" s="164">
        <v>0.12</v>
      </c>
      <c r="F395" s="164">
        <v>1.0005999999999999E-2</v>
      </c>
    </row>
    <row r="396" spans="1:7" s="76" customFormat="1" outlineLevel="1">
      <c r="A396" s="161" t="s">
        <v>801</v>
      </c>
      <c r="B396" s="162" t="s">
        <v>379</v>
      </c>
      <c r="C396" s="163" t="s">
        <v>380</v>
      </c>
      <c r="D396" s="162" t="s">
        <v>244</v>
      </c>
      <c r="E396" s="164">
        <v>1.4</v>
      </c>
      <c r="F396" s="164">
        <v>0.116732</v>
      </c>
    </row>
    <row r="397" spans="1:7" s="76" customFormat="1" outlineLevel="1">
      <c r="A397" s="161" t="s">
        <v>802</v>
      </c>
      <c r="B397" s="162" t="s">
        <v>382</v>
      </c>
      <c r="C397" s="163" t="s">
        <v>383</v>
      </c>
      <c r="D397" s="162" t="s">
        <v>244</v>
      </c>
      <c r="E397" s="164">
        <v>0.13</v>
      </c>
      <c r="F397" s="164">
        <v>1.0839E-2</v>
      </c>
    </row>
    <row r="398" spans="1:7" s="76" customFormat="1" outlineLevel="1">
      <c r="A398" s="161" t="s">
        <v>803</v>
      </c>
      <c r="B398" s="162" t="s">
        <v>385</v>
      </c>
      <c r="C398" s="163" t="s">
        <v>386</v>
      </c>
      <c r="D398" s="162" t="s">
        <v>244</v>
      </c>
      <c r="E398" s="164">
        <v>0.86</v>
      </c>
      <c r="F398" s="164">
        <v>7.1707000000000007E-2</v>
      </c>
    </row>
    <row r="399" spans="1:7" s="76" customFormat="1" outlineLevel="1">
      <c r="A399" s="161" t="s">
        <v>804</v>
      </c>
      <c r="B399" s="162" t="s">
        <v>388</v>
      </c>
      <c r="C399" s="163" t="s">
        <v>389</v>
      </c>
      <c r="D399" s="162" t="s">
        <v>244</v>
      </c>
      <c r="E399" s="164">
        <v>2.1</v>
      </c>
      <c r="F399" s="164">
        <v>0.175098</v>
      </c>
    </row>
    <row r="400" spans="1:7" s="75" customFormat="1" outlineLevel="1">
      <c r="A400" s="165" t="s">
        <v>805</v>
      </c>
      <c r="B400" s="166" t="s">
        <v>391</v>
      </c>
      <c r="C400" s="167" t="s">
        <v>392</v>
      </c>
      <c r="D400" s="166" t="s">
        <v>270</v>
      </c>
      <c r="E400" s="168">
        <v>2.6</v>
      </c>
      <c r="F400" s="168">
        <v>0.21678800000000001</v>
      </c>
    </row>
    <row r="401" spans="1:7" s="75" customFormat="1" outlineLevel="1">
      <c r="A401" s="169" t="s">
        <v>806</v>
      </c>
      <c r="B401" s="170" t="s">
        <v>394</v>
      </c>
      <c r="C401" s="171" t="s">
        <v>395</v>
      </c>
      <c r="D401" s="170" t="s">
        <v>396</v>
      </c>
      <c r="E401" s="172">
        <v>7</v>
      </c>
      <c r="F401" s="172">
        <v>0.58365999999999996</v>
      </c>
    </row>
    <row r="402" spans="1:7" s="75" customFormat="1" outlineLevel="1">
      <c r="A402" s="169" t="s">
        <v>807</v>
      </c>
      <c r="B402" s="170" t="s">
        <v>398</v>
      </c>
      <c r="C402" s="171" t="s">
        <v>399</v>
      </c>
      <c r="D402" s="170" t="s">
        <v>400</v>
      </c>
      <c r="E402" s="172">
        <v>0.5</v>
      </c>
      <c r="F402" s="172">
        <v>4.1689999999999998E-2</v>
      </c>
    </row>
    <row r="403" spans="1:7" s="75" customFormat="1" outlineLevel="1">
      <c r="A403" s="169" t="s">
        <v>808</v>
      </c>
      <c r="B403" s="170" t="s">
        <v>402</v>
      </c>
      <c r="C403" s="171" t="s">
        <v>403</v>
      </c>
      <c r="D403" s="170" t="s">
        <v>396</v>
      </c>
      <c r="E403" s="172">
        <v>1.8</v>
      </c>
      <c r="F403" s="172">
        <v>0.150084</v>
      </c>
    </row>
    <row r="404" spans="1:7" s="70" customFormat="1">
      <c r="A404" s="145" t="s">
        <v>809</v>
      </c>
      <c r="B404" s="146" t="s">
        <v>561</v>
      </c>
      <c r="C404" s="146" t="s">
        <v>658</v>
      </c>
      <c r="D404" s="147" t="s">
        <v>274</v>
      </c>
      <c r="E404" s="313">
        <v>6.6749000000000003E-2</v>
      </c>
      <c r="F404" s="314"/>
      <c r="G404" s="148"/>
    </row>
    <row r="405" spans="1:7" s="70" customFormat="1">
      <c r="A405" s="145" t="s">
        <v>810</v>
      </c>
      <c r="B405" s="146" t="s">
        <v>561</v>
      </c>
      <c r="C405" s="146" t="s">
        <v>811</v>
      </c>
      <c r="D405" s="147" t="s">
        <v>274</v>
      </c>
      <c r="E405" s="313">
        <v>1.8298999999999999E-2</v>
      </c>
      <c r="F405" s="314"/>
      <c r="G405" s="148"/>
    </row>
    <row r="406" spans="1:7" s="70" customFormat="1">
      <c r="A406" s="179"/>
      <c r="B406" s="180"/>
      <c r="C406" s="306" t="s">
        <v>812</v>
      </c>
      <c r="D406" s="306"/>
      <c r="E406" s="180"/>
      <c r="F406" s="181"/>
      <c r="G406" s="133"/>
    </row>
    <row r="407" spans="1:7" s="70" customFormat="1">
      <c r="A407" s="145" t="s">
        <v>813</v>
      </c>
      <c r="B407" s="146" t="s">
        <v>814</v>
      </c>
      <c r="C407" s="146" t="s">
        <v>815</v>
      </c>
      <c r="D407" s="147" t="s">
        <v>274</v>
      </c>
      <c r="E407" s="311">
        <v>0.17122999999999999</v>
      </c>
      <c r="F407" s="312"/>
      <c r="G407" s="148"/>
    </row>
    <row r="408" spans="1:7" s="74" customFormat="1" outlineLevel="1">
      <c r="A408" s="149" t="s">
        <v>816</v>
      </c>
      <c r="B408" s="150" t="s">
        <v>231</v>
      </c>
      <c r="C408" s="151" t="s">
        <v>236</v>
      </c>
      <c r="D408" s="150" t="s">
        <v>237</v>
      </c>
      <c r="E408" s="152">
        <v>63.28</v>
      </c>
      <c r="F408" s="152">
        <v>10.8354</v>
      </c>
    </row>
    <row r="409" spans="1:7" s="75" customFormat="1" outlineLevel="1">
      <c r="A409" s="153" t="s">
        <v>817</v>
      </c>
      <c r="B409" s="154" t="s">
        <v>239</v>
      </c>
      <c r="C409" s="155" t="s">
        <v>240</v>
      </c>
      <c r="D409" s="154" t="s">
        <v>237</v>
      </c>
      <c r="E409" s="156">
        <v>4.01</v>
      </c>
      <c r="F409" s="156">
        <v>0.68663200000000002</v>
      </c>
    </row>
    <row r="410" spans="1:7" s="76" customFormat="1" ht="24" outlineLevel="1">
      <c r="A410" s="157" t="s">
        <v>818</v>
      </c>
      <c r="B410" s="158" t="s">
        <v>337</v>
      </c>
      <c r="C410" s="159" t="s">
        <v>338</v>
      </c>
      <c r="D410" s="158" t="s">
        <v>244</v>
      </c>
      <c r="E410" s="160">
        <v>0.12</v>
      </c>
      <c r="F410" s="160">
        <v>2.0548E-2</v>
      </c>
    </row>
    <row r="411" spans="1:7" s="76" customFormat="1" ht="24" outlineLevel="1">
      <c r="A411" s="161" t="s">
        <v>819</v>
      </c>
      <c r="B411" s="162" t="s">
        <v>820</v>
      </c>
      <c r="C411" s="163" t="s">
        <v>821</v>
      </c>
      <c r="D411" s="162" t="s">
        <v>244</v>
      </c>
      <c r="E411" s="164">
        <v>0.1</v>
      </c>
      <c r="F411" s="164">
        <v>1.7122999999999999E-2</v>
      </c>
    </row>
    <row r="412" spans="1:7" s="76" customFormat="1" outlineLevel="1">
      <c r="A412" s="161" t="s">
        <v>822</v>
      </c>
      <c r="B412" s="162" t="s">
        <v>343</v>
      </c>
      <c r="C412" s="163" t="s">
        <v>344</v>
      </c>
      <c r="D412" s="162" t="s">
        <v>244</v>
      </c>
      <c r="E412" s="164">
        <v>0.19</v>
      </c>
      <c r="F412" s="164">
        <v>3.2534E-2</v>
      </c>
    </row>
    <row r="413" spans="1:7" s="76" customFormat="1" outlineLevel="1">
      <c r="A413" s="161" t="s">
        <v>823</v>
      </c>
      <c r="B413" s="162" t="s">
        <v>385</v>
      </c>
      <c r="C413" s="163" t="s">
        <v>386</v>
      </c>
      <c r="D413" s="162" t="s">
        <v>244</v>
      </c>
      <c r="E413" s="164">
        <v>1.46</v>
      </c>
      <c r="F413" s="164">
        <v>0.249996</v>
      </c>
    </row>
    <row r="414" spans="1:7" s="75" customFormat="1" outlineLevel="1">
      <c r="A414" s="165" t="s">
        <v>824</v>
      </c>
      <c r="B414" s="166" t="s">
        <v>825</v>
      </c>
      <c r="C414" s="167" t="s">
        <v>826</v>
      </c>
      <c r="D414" s="166" t="s">
        <v>274</v>
      </c>
      <c r="E414" s="168">
        <v>3.1E-4</v>
      </c>
      <c r="F414" s="168">
        <v>5.3000000000000001E-5</v>
      </c>
    </row>
    <row r="415" spans="1:7" s="75" customFormat="1" outlineLevel="1">
      <c r="A415" s="169" t="s">
        <v>827</v>
      </c>
      <c r="B415" s="170" t="s">
        <v>828</v>
      </c>
      <c r="C415" s="171" t="s">
        <v>829</v>
      </c>
      <c r="D415" s="170" t="s">
        <v>274</v>
      </c>
      <c r="E415" s="172">
        <v>5.9999999999999995E-4</v>
      </c>
      <c r="F415" s="172">
        <v>1.03E-4</v>
      </c>
    </row>
    <row r="416" spans="1:7" s="75" customFormat="1" outlineLevel="1">
      <c r="A416" s="169" t="s">
        <v>830</v>
      </c>
      <c r="B416" s="170" t="s">
        <v>391</v>
      </c>
      <c r="C416" s="171" t="s">
        <v>392</v>
      </c>
      <c r="D416" s="170" t="s">
        <v>270</v>
      </c>
      <c r="E416" s="172">
        <v>1.2</v>
      </c>
      <c r="F416" s="172">
        <v>0.20547599999999999</v>
      </c>
    </row>
    <row r="417" spans="1:7" s="75" customFormat="1" outlineLevel="1">
      <c r="A417" s="169" t="s">
        <v>831</v>
      </c>
      <c r="B417" s="170" t="s">
        <v>554</v>
      </c>
      <c r="C417" s="171" t="s">
        <v>555</v>
      </c>
      <c r="D417" s="170" t="s">
        <v>274</v>
      </c>
      <c r="E417" s="172">
        <v>4.4000000000000002E-4</v>
      </c>
      <c r="F417" s="172">
        <v>7.4999999999999993E-5</v>
      </c>
    </row>
    <row r="418" spans="1:7" s="75" customFormat="1" ht="24" outlineLevel="1">
      <c r="A418" s="169" t="s">
        <v>832</v>
      </c>
      <c r="B418" s="170" t="s">
        <v>833</v>
      </c>
      <c r="C418" s="171" t="s">
        <v>834</v>
      </c>
      <c r="D418" s="170" t="s">
        <v>270</v>
      </c>
      <c r="E418" s="172">
        <v>1.0300000000000001E-3</v>
      </c>
      <c r="F418" s="172">
        <v>1.76E-4</v>
      </c>
    </row>
    <row r="419" spans="1:7" s="75" customFormat="1" outlineLevel="1">
      <c r="A419" s="169" t="s">
        <v>835</v>
      </c>
      <c r="B419" s="170" t="s">
        <v>402</v>
      </c>
      <c r="C419" s="171" t="s">
        <v>403</v>
      </c>
      <c r="D419" s="170" t="s">
        <v>396</v>
      </c>
      <c r="E419" s="172">
        <v>0.36</v>
      </c>
      <c r="F419" s="172">
        <v>6.1643000000000003E-2</v>
      </c>
    </row>
    <row r="420" spans="1:7" s="75" customFormat="1" ht="36" outlineLevel="1">
      <c r="A420" s="169" t="s">
        <v>836</v>
      </c>
      <c r="B420" s="170" t="s">
        <v>837</v>
      </c>
      <c r="C420" s="171" t="s">
        <v>838</v>
      </c>
      <c r="D420" s="170" t="s">
        <v>274</v>
      </c>
      <c r="E420" s="172">
        <v>2.0000000000000001E-4</v>
      </c>
      <c r="F420" s="172">
        <v>3.4E-5</v>
      </c>
    </row>
    <row r="421" spans="1:7" s="70" customFormat="1">
      <c r="A421" s="145" t="s">
        <v>839</v>
      </c>
      <c r="B421" s="146" t="s">
        <v>561</v>
      </c>
      <c r="C421" s="146" t="s">
        <v>757</v>
      </c>
      <c r="D421" s="147" t="s">
        <v>274</v>
      </c>
      <c r="E421" s="313">
        <v>2.5559999999999999E-2</v>
      </c>
      <c r="F421" s="314"/>
      <c r="G421" s="148"/>
    </row>
    <row r="422" spans="1:7" s="70" customFormat="1">
      <c r="A422" s="145" t="s">
        <v>840</v>
      </c>
      <c r="B422" s="146" t="s">
        <v>561</v>
      </c>
      <c r="C422" s="146" t="s">
        <v>841</v>
      </c>
      <c r="D422" s="147" t="s">
        <v>274</v>
      </c>
      <c r="E422" s="313">
        <v>0.11912</v>
      </c>
      <c r="F422" s="314"/>
      <c r="G422" s="148"/>
    </row>
    <row r="423" spans="1:7" s="70" customFormat="1">
      <c r="A423" s="145" t="s">
        <v>842</v>
      </c>
      <c r="B423" s="146" t="s">
        <v>561</v>
      </c>
      <c r="C423" s="146" t="s">
        <v>843</v>
      </c>
      <c r="D423" s="147" t="s">
        <v>274</v>
      </c>
      <c r="E423" s="313">
        <v>7.0299999999999998E-3</v>
      </c>
      <c r="F423" s="314"/>
      <c r="G423" s="148"/>
    </row>
    <row r="424" spans="1:7" s="70" customFormat="1">
      <c r="A424" s="145" t="s">
        <v>844</v>
      </c>
      <c r="B424" s="146" t="s">
        <v>561</v>
      </c>
      <c r="C424" s="146" t="s">
        <v>845</v>
      </c>
      <c r="D424" s="147" t="s">
        <v>274</v>
      </c>
      <c r="E424" s="313">
        <v>1.9519999999999999E-2</v>
      </c>
      <c r="F424" s="314"/>
      <c r="G424" s="148"/>
    </row>
    <row r="425" spans="1:7" s="70" customFormat="1">
      <c r="A425" s="145" t="s">
        <v>846</v>
      </c>
      <c r="B425" s="146" t="s">
        <v>561</v>
      </c>
      <c r="C425" s="146" t="s">
        <v>769</v>
      </c>
      <c r="D425" s="147" t="s">
        <v>400</v>
      </c>
      <c r="E425" s="313">
        <v>32</v>
      </c>
      <c r="F425" s="314"/>
      <c r="G425" s="148"/>
    </row>
    <row r="426" spans="1:7" s="70" customFormat="1">
      <c r="A426" s="179"/>
      <c r="B426" s="180"/>
      <c r="C426" s="306" t="s">
        <v>847</v>
      </c>
      <c r="D426" s="306"/>
      <c r="E426" s="180"/>
      <c r="F426" s="181"/>
      <c r="G426" s="133"/>
    </row>
    <row r="427" spans="1:7" s="70" customFormat="1">
      <c r="A427" s="145" t="s">
        <v>848</v>
      </c>
      <c r="B427" s="146" t="s">
        <v>849</v>
      </c>
      <c r="C427" s="146" t="s">
        <v>850</v>
      </c>
      <c r="D427" s="147" t="s">
        <v>248</v>
      </c>
      <c r="E427" s="311">
        <v>4.6899999999999997E-2</v>
      </c>
      <c r="F427" s="312"/>
      <c r="G427" s="148"/>
    </row>
    <row r="428" spans="1:7" s="74" customFormat="1" outlineLevel="1">
      <c r="A428" s="149" t="s">
        <v>851</v>
      </c>
      <c r="B428" s="150" t="s">
        <v>231</v>
      </c>
      <c r="C428" s="151" t="s">
        <v>236</v>
      </c>
      <c r="D428" s="150" t="s">
        <v>237</v>
      </c>
      <c r="E428" s="152">
        <v>1016.26</v>
      </c>
      <c r="F428" s="152">
        <v>47.662599999999998</v>
      </c>
    </row>
    <row r="429" spans="1:7" s="75" customFormat="1" outlineLevel="1">
      <c r="A429" s="153" t="s">
        <v>852</v>
      </c>
      <c r="B429" s="154" t="s">
        <v>239</v>
      </c>
      <c r="C429" s="155" t="s">
        <v>240</v>
      </c>
      <c r="D429" s="154" t="s">
        <v>237</v>
      </c>
      <c r="E429" s="156">
        <v>72.31</v>
      </c>
      <c r="F429" s="156">
        <v>3.3913000000000002</v>
      </c>
    </row>
    <row r="430" spans="1:7" s="76" customFormat="1" outlineLevel="1">
      <c r="A430" s="157" t="s">
        <v>853</v>
      </c>
      <c r="B430" s="158" t="s">
        <v>331</v>
      </c>
      <c r="C430" s="159" t="s">
        <v>332</v>
      </c>
      <c r="D430" s="158" t="s">
        <v>244</v>
      </c>
      <c r="E430" s="160">
        <v>0.27</v>
      </c>
      <c r="F430" s="160">
        <v>1.2663000000000001E-2</v>
      </c>
    </row>
    <row r="431" spans="1:7" s="76" customFormat="1" outlineLevel="1">
      <c r="A431" s="161" t="s">
        <v>854</v>
      </c>
      <c r="B431" s="162" t="s">
        <v>334</v>
      </c>
      <c r="C431" s="163" t="s">
        <v>335</v>
      </c>
      <c r="D431" s="162" t="s">
        <v>244</v>
      </c>
      <c r="E431" s="164">
        <v>49.09</v>
      </c>
      <c r="F431" s="164">
        <v>2.3022999999999998</v>
      </c>
    </row>
    <row r="432" spans="1:7" s="76" customFormat="1" ht="24" outlineLevel="1">
      <c r="A432" s="161" t="s">
        <v>855</v>
      </c>
      <c r="B432" s="162" t="s">
        <v>337</v>
      </c>
      <c r="C432" s="163" t="s">
        <v>338</v>
      </c>
      <c r="D432" s="162" t="s">
        <v>244</v>
      </c>
      <c r="E432" s="164">
        <v>70.81</v>
      </c>
      <c r="F432" s="164">
        <v>3.3210000000000002</v>
      </c>
    </row>
    <row r="433" spans="1:7" s="76" customFormat="1" outlineLevel="1">
      <c r="A433" s="161" t="s">
        <v>856</v>
      </c>
      <c r="B433" s="162" t="s">
        <v>578</v>
      </c>
      <c r="C433" s="163" t="s">
        <v>579</v>
      </c>
      <c r="D433" s="162" t="s">
        <v>244</v>
      </c>
      <c r="E433" s="164">
        <v>208.25</v>
      </c>
      <c r="F433" s="164">
        <v>9.7668999999999997</v>
      </c>
    </row>
    <row r="434" spans="1:7" s="76" customFormat="1" outlineLevel="1">
      <c r="A434" s="161" t="s">
        <v>857</v>
      </c>
      <c r="B434" s="162" t="s">
        <v>343</v>
      </c>
      <c r="C434" s="163" t="s">
        <v>344</v>
      </c>
      <c r="D434" s="162" t="s">
        <v>244</v>
      </c>
      <c r="E434" s="164">
        <v>1.23</v>
      </c>
      <c r="F434" s="164">
        <v>5.7687000000000002E-2</v>
      </c>
    </row>
    <row r="435" spans="1:7" s="75" customFormat="1" outlineLevel="1">
      <c r="A435" s="165" t="s">
        <v>858</v>
      </c>
      <c r="B435" s="166" t="s">
        <v>346</v>
      </c>
      <c r="C435" s="167" t="s">
        <v>347</v>
      </c>
      <c r="D435" s="166" t="s">
        <v>270</v>
      </c>
      <c r="E435" s="168">
        <v>101.5</v>
      </c>
      <c r="F435" s="168">
        <v>4.7603</v>
      </c>
    </row>
    <row r="436" spans="1:7" s="75" customFormat="1" outlineLevel="1">
      <c r="A436" s="169" t="s">
        <v>859</v>
      </c>
      <c r="B436" s="170" t="s">
        <v>299</v>
      </c>
      <c r="C436" s="171" t="s">
        <v>300</v>
      </c>
      <c r="D436" s="170" t="s">
        <v>270</v>
      </c>
      <c r="E436" s="172">
        <v>0.12</v>
      </c>
      <c r="F436" s="172">
        <v>5.6280000000000002E-3</v>
      </c>
    </row>
    <row r="437" spans="1:7" s="75" customFormat="1" outlineLevel="1">
      <c r="A437" s="169" t="s">
        <v>860</v>
      </c>
      <c r="B437" s="170" t="s">
        <v>350</v>
      </c>
      <c r="C437" s="171" t="s">
        <v>351</v>
      </c>
      <c r="D437" s="170" t="s">
        <v>274</v>
      </c>
      <c r="E437" s="172">
        <v>3.6999999999999998E-2</v>
      </c>
      <c r="F437" s="172">
        <v>1.735E-3</v>
      </c>
    </row>
    <row r="438" spans="1:7" s="75" customFormat="1" outlineLevel="1">
      <c r="A438" s="169" t="s">
        <v>861</v>
      </c>
      <c r="B438" s="170" t="s">
        <v>353</v>
      </c>
      <c r="C438" s="171" t="s">
        <v>354</v>
      </c>
      <c r="D438" s="170" t="s">
        <v>274</v>
      </c>
      <c r="E438" s="172">
        <v>0.04</v>
      </c>
      <c r="F438" s="172">
        <v>1.8760000000000001E-3</v>
      </c>
    </row>
    <row r="439" spans="1:7" s="75" customFormat="1" outlineLevel="1">
      <c r="A439" s="169" t="s">
        <v>862</v>
      </c>
      <c r="B439" s="170" t="s">
        <v>356</v>
      </c>
      <c r="C439" s="171" t="s">
        <v>357</v>
      </c>
      <c r="D439" s="170" t="s">
        <v>274</v>
      </c>
      <c r="E439" s="172">
        <v>0.25</v>
      </c>
      <c r="F439" s="172">
        <v>1.1724999999999999E-2</v>
      </c>
    </row>
    <row r="440" spans="1:7" s="75" customFormat="1" outlineLevel="1">
      <c r="A440" s="169" t="s">
        <v>863</v>
      </c>
      <c r="B440" s="170" t="s">
        <v>554</v>
      </c>
      <c r="C440" s="171" t="s">
        <v>555</v>
      </c>
      <c r="D440" s="170" t="s">
        <v>274</v>
      </c>
      <c r="E440" s="172">
        <v>0.25</v>
      </c>
      <c r="F440" s="172">
        <v>1.1724999999999999E-2</v>
      </c>
    </row>
    <row r="441" spans="1:7" s="75" customFormat="1" ht="24" outlineLevel="1">
      <c r="A441" s="169" t="s">
        <v>864</v>
      </c>
      <c r="B441" s="170" t="s">
        <v>363</v>
      </c>
      <c r="C441" s="171" t="s">
        <v>364</v>
      </c>
      <c r="D441" s="170" t="s">
        <v>270</v>
      </c>
      <c r="E441" s="172">
        <v>0.81</v>
      </c>
      <c r="F441" s="172">
        <v>3.7989000000000002E-2</v>
      </c>
    </row>
    <row r="442" spans="1:7" s="75" customFormat="1" outlineLevel="1">
      <c r="A442" s="169" t="s">
        <v>865</v>
      </c>
      <c r="B442" s="170" t="s">
        <v>366</v>
      </c>
      <c r="C442" s="171" t="s">
        <v>367</v>
      </c>
      <c r="D442" s="170" t="s">
        <v>361</v>
      </c>
      <c r="E442" s="172">
        <v>77.900000000000006</v>
      </c>
      <c r="F442" s="172">
        <v>3.6535000000000002</v>
      </c>
    </row>
    <row r="443" spans="1:7" s="70" customFormat="1" ht="51">
      <c r="A443" s="145" t="s">
        <v>866</v>
      </c>
      <c r="B443" s="146" t="s">
        <v>599</v>
      </c>
      <c r="C443" s="146" t="s">
        <v>600</v>
      </c>
      <c r="D443" s="147" t="s">
        <v>371</v>
      </c>
      <c r="E443" s="311">
        <v>0.38416</v>
      </c>
      <c r="F443" s="312"/>
      <c r="G443" s="148"/>
    </row>
    <row r="444" spans="1:7" s="74" customFormat="1" outlineLevel="1">
      <c r="A444" s="149" t="s">
        <v>867</v>
      </c>
      <c r="B444" s="150" t="s">
        <v>231</v>
      </c>
      <c r="C444" s="151" t="s">
        <v>236</v>
      </c>
      <c r="D444" s="150" t="s">
        <v>237</v>
      </c>
      <c r="E444" s="152">
        <v>83.48</v>
      </c>
      <c r="F444" s="152">
        <v>32.069699999999997</v>
      </c>
    </row>
    <row r="445" spans="1:7" s="75" customFormat="1" outlineLevel="1">
      <c r="A445" s="153" t="s">
        <v>868</v>
      </c>
      <c r="B445" s="154" t="s">
        <v>239</v>
      </c>
      <c r="C445" s="155" t="s">
        <v>240</v>
      </c>
      <c r="D445" s="154" t="s">
        <v>237</v>
      </c>
      <c r="E445" s="156">
        <v>1.83</v>
      </c>
      <c r="F445" s="156">
        <v>0.703013</v>
      </c>
    </row>
    <row r="446" spans="1:7" s="76" customFormat="1" outlineLevel="1">
      <c r="A446" s="157" t="s">
        <v>869</v>
      </c>
      <c r="B446" s="158" t="s">
        <v>331</v>
      </c>
      <c r="C446" s="159" t="s">
        <v>332</v>
      </c>
      <c r="D446" s="158" t="s">
        <v>244</v>
      </c>
      <c r="E446" s="160">
        <v>0.98</v>
      </c>
      <c r="F446" s="160">
        <v>0.37647700000000001</v>
      </c>
    </row>
    <row r="447" spans="1:7" s="76" customFormat="1" outlineLevel="1">
      <c r="A447" s="161" t="s">
        <v>870</v>
      </c>
      <c r="B447" s="162" t="s">
        <v>376</v>
      </c>
      <c r="C447" s="163" t="s">
        <v>377</v>
      </c>
      <c r="D447" s="162" t="s">
        <v>244</v>
      </c>
      <c r="E447" s="164">
        <v>0.12</v>
      </c>
      <c r="F447" s="164">
        <v>4.6099000000000001E-2</v>
      </c>
    </row>
    <row r="448" spans="1:7" s="76" customFormat="1" outlineLevel="1">
      <c r="A448" s="161" t="s">
        <v>871</v>
      </c>
      <c r="B448" s="162" t="s">
        <v>379</v>
      </c>
      <c r="C448" s="163" t="s">
        <v>380</v>
      </c>
      <c r="D448" s="162" t="s">
        <v>244</v>
      </c>
      <c r="E448" s="164">
        <v>1.4</v>
      </c>
      <c r="F448" s="164">
        <v>0.53782399999999997</v>
      </c>
    </row>
    <row r="449" spans="1:7" s="76" customFormat="1" outlineLevel="1">
      <c r="A449" s="161" t="s">
        <v>872</v>
      </c>
      <c r="B449" s="162" t="s">
        <v>607</v>
      </c>
      <c r="C449" s="163" t="s">
        <v>383</v>
      </c>
      <c r="D449" s="162" t="s">
        <v>244</v>
      </c>
      <c r="E449" s="164">
        <v>0.13</v>
      </c>
      <c r="F449" s="164">
        <v>4.9940999999999999E-2</v>
      </c>
    </row>
    <row r="450" spans="1:7" s="76" customFormat="1" outlineLevel="1">
      <c r="A450" s="161" t="s">
        <v>873</v>
      </c>
      <c r="B450" s="162" t="s">
        <v>385</v>
      </c>
      <c r="C450" s="163" t="s">
        <v>386</v>
      </c>
      <c r="D450" s="162" t="s">
        <v>244</v>
      </c>
      <c r="E450" s="164">
        <v>0.86</v>
      </c>
      <c r="F450" s="164">
        <v>0.330378</v>
      </c>
    </row>
    <row r="451" spans="1:7" s="76" customFormat="1" outlineLevel="1">
      <c r="A451" s="161" t="s">
        <v>874</v>
      </c>
      <c r="B451" s="162" t="s">
        <v>388</v>
      </c>
      <c r="C451" s="163" t="s">
        <v>389</v>
      </c>
      <c r="D451" s="162" t="s">
        <v>244</v>
      </c>
      <c r="E451" s="164">
        <v>2.1</v>
      </c>
      <c r="F451" s="164">
        <v>0.80673600000000001</v>
      </c>
    </row>
    <row r="452" spans="1:7" s="75" customFormat="1" outlineLevel="1">
      <c r="A452" s="165" t="s">
        <v>875</v>
      </c>
      <c r="B452" s="166" t="s">
        <v>391</v>
      </c>
      <c r="C452" s="167" t="s">
        <v>392</v>
      </c>
      <c r="D452" s="166" t="s">
        <v>270</v>
      </c>
      <c r="E452" s="168">
        <v>2.6</v>
      </c>
      <c r="F452" s="168">
        <v>0.99881600000000004</v>
      </c>
    </row>
    <row r="453" spans="1:7" s="75" customFormat="1" outlineLevel="1">
      <c r="A453" s="169" t="s">
        <v>876</v>
      </c>
      <c r="B453" s="170" t="s">
        <v>394</v>
      </c>
      <c r="C453" s="171" t="s">
        <v>395</v>
      </c>
      <c r="D453" s="170" t="s">
        <v>396</v>
      </c>
      <c r="E453" s="172">
        <v>7</v>
      </c>
      <c r="F453" s="172">
        <v>2.6890999999999998</v>
      </c>
    </row>
    <row r="454" spans="1:7" s="75" customFormat="1" outlineLevel="1">
      <c r="A454" s="169" t="s">
        <v>877</v>
      </c>
      <c r="B454" s="170" t="s">
        <v>398</v>
      </c>
      <c r="C454" s="171" t="s">
        <v>399</v>
      </c>
      <c r="D454" s="170" t="s">
        <v>400</v>
      </c>
      <c r="E454" s="172">
        <v>0.5</v>
      </c>
      <c r="F454" s="172">
        <v>0.19208</v>
      </c>
    </row>
    <row r="455" spans="1:7" s="75" customFormat="1" outlineLevel="1">
      <c r="A455" s="169" t="s">
        <v>878</v>
      </c>
      <c r="B455" s="170" t="s">
        <v>402</v>
      </c>
      <c r="C455" s="171" t="s">
        <v>403</v>
      </c>
      <c r="D455" s="170" t="s">
        <v>396</v>
      </c>
      <c r="E455" s="172">
        <v>1.8</v>
      </c>
      <c r="F455" s="172">
        <v>0.69148799999999999</v>
      </c>
    </row>
    <row r="456" spans="1:7" s="70" customFormat="1">
      <c r="A456" s="145" t="s">
        <v>879</v>
      </c>
      <c r="B456" s="146" t="s">
        <v>561</v>
      </c>
      <c r="C456" s="146" t="s">
        <v>406</v>
      </c>
      <c r="D456" s="147" t="s">
        <v>274</v>
      </c>
      <c r="E456" s="313">
        <v>0.29855399999999999</v>
      </c>
      <c r="F456" s="314"/>
      <c r="G456" s="148"/>
    </row>
    <row r="457" spans="1:7" s="70" customFormat="1">
      <c r="A457" s="145" t="s">
        <v>880</v>
      </c>
      <c r="B457" s="146" t="s">
        <v>561</v>
      </c>
      <c r="C457" s="146" t="s">
        <v>811</v>
      </c>
      <c r="D457" s="147" t="s">
        <v>274</v>
      </c>
      <c r="E457" s="313">
        <v>9.3288999999999997E-2</v>
      </c>
      <c r="F457" s="314"/>
      <c r="G457" s="148"/>
    </row>
    <row r="458" spans="1:7" s="70" customFormat="1">
      <c r="A458" s="179"/>
      <c r="B458" s="180"/>
      <c r="C458" s="306" t="s">
        <v>881</v>
      </c>
      <c r="D458" s="306"/>
      <c r="E458" s="180"/>
      <c r="F458" s="181"/>
      <c r="G458" s="133"/>
    </row>
    <row r="459" spans="1:7" s="70" customFormat="1" ht="25.5">
      <c r="A459" s="145" t="s">
        <v>882</v>
      </c>
      <c r="B459" s="146" t="s">
        <v>519</v>
      </c>
      <c r="C459" s="146" t="s">
        <v>883</v>
      </c>
      <c r="D459" s="147" t="s">
        <v>248</v>
      </c>
      <c r="E459" s="311">
        <v>5.2500000000000003E-3</v>
      </c>
      <c r="F459" s="312"/>
      <c r="G459" s="148"/>
    </row>
    <row r="460" spans="1:7" s="74" customFormat="1" outlineLevel="1">
      <c r="A460" s="149" t="s">
        <v>884</v>
      </c>
      <c r="B460" s="150" t="s">
        <v>231</v>
      </c>
      <c r="C460" s="151" t="s">
        <v>236</v>
      </c>
      <c r="D460" s="150" t="s">
        <v>237</v>
      </c>
      <c r="E460" s="152">
        <v>1463.2</v>
      </c>
      <c r="F460" s="152">
        <v>7.6818</v>
      </c>
    </row>
    <row r="461" spans="1:7" s="75" customFormat="1" outlineLevel="1">
      <c r="A461" s="153" t="s">
        <v>885</v>
      </c>
      <c r="B461" s="154" t="s">
        <v>239</v>
      </c>
      <c r="C461" s="155" t="s">
        <v>240</v>
      </c>
      <c r="D461" s="154" t="s">
        <v>237</v>
      </c>
      <c r="E461" s="156">
        <v>92.05</v>
      </c>
      <c r="F461" s="156">
        <v>0.483263</v>
      </c>
    </row>
    <row r="462" spans="1:7" s="76" customFormat="1" outlineLevel="1">
      <c r="A462" s="157" t="s">
        <v>886</v>
      </c>
      <c r="B462" s="158" t="s">
        <v>331</v>
      </c>
      <c r="C462" s="159" t="s">
        <v>332</v>
      </c>
      <c r="D462" s="158" t="s">
        <v>244</v>
      </c>
      <c r="E462" s="160">
        <v>0.27</v>
      </c>
      <c r="F462" s="160">
        <v>1.4170000000000001E-3</v>
      </c>
    </row>
    <row r="463" spans="1:7" s="76" customFormat="1" outlineLevel="1">
      <c r="A463" s="161" t="s">
        <v>887</v>
      </c>
      <c r="B463" s="162" t="s">
        <v>334</v>
      </c>
      <c r="C463" s="163" t="s">
        <v>335</v>
      </c>
      <c r="D463" s="162" t="s">
        <v>244</v>
      </c>
      <c r="E463" s="164">
        <v>59.26</v>
      </c>
      <c r="F463" s="164">
        <v>0.31111499999999997</v>
      </c>
    </row>
    <row r="464" spans="1:7" s="76" customFormat="1" ht="24" outlineLevel="1">
      <c r="A464" s="161" t="s">
        <v>888</v>
      </c>
      <c r="B464" s="162" t="s">
        <v>337</v>
      </c>
      <c r="C464" s="163" t="s">
        <v>338</v>
      </c>
      <c r="D464" s="162" t="s">
        <v>244</v>
      </c>
      <c r="E464" s="164">
        <v>2.39</v>
      </c>
      <c r="F464" s="164">
        <v>1.2547000000000001E-2</v>
      </c>
    </row>
    <row r="465" spans="1:7" s="76" customFormat="1" outlineLevel="1">
      <c r="A465" s="161" t="s">
        <v>889</v>
      </c>
      <c r="B465" s="162" t="s">
        <v>340</v>
      </c>
      <c r="C465" s="163" t="s">
        <v>341</v>
      </c>
      <c r="D465" s="162" t="s">
        <v>244</v>
      </c>
      <c r="E465" s="164">
        <v>1.9</v>
      </c>
      <c r="F465" s="164">
        <v>9.9749999999999995E-3</v>
      </c>
    </row>
    <row r="466" spans="1:7" s="76" customFormat="1" outlineLevel="1">
      <c r="A466" s="161" t="s">
        <v>890</v>
      </c>
      <c r="B466" s="162" t="s">
        <v>343</v>
      </c>
      <c r="C466" s="163" t="s">
        <v>344</v>
      </c>
      <c r="D466" s="162" t="s">
        <v>244</v>
      </c>
      <c r="E466" s="164">
        <v>3.59</v>
      </c>
      <c r="F466" s="164">
        <v>1.8846999999999999E-2</v>
      </c>
    </row>
    <row r="467" spans="1:7" s="75" customFormat="1" outlineLevel="1">
      <c r="A467" s="165" t="s">
        <v>891</v>
      </c>
      <c r="B467" s="166" t="s">
        <v>346</v>
      </c>
      <c r="C467" s="167" t="s">
        <v>347</v>
      </c>
      <c r="D467" s="166" t="s">
        <v>270</v>
      </c>
      <c r="E467" s="168">
        <v>102</v>
      </c>
      <c r="F467" s="168">
        <v>0.53549999999999998</v>
      </c>
    </row>
    <row r="468" spans="1:7" s="75" customFormat="1" outlineLevel="1">
      <c r="A468" s="169" t="s">
        <v>892</v>
      </c>
      <c r="B468" s="170" t="s">
        <v>299</v>
      </c>
      <c r="C468" s="171" t="s">
        <v>300</v>
      </c>
      <c r="D468" s="170" t="s">
        <v>270</v>
      </c>
      <c r="E468" s="172">
        <v>0.25</v>
      </c>
      <c r="F468" s="172">
        <v>1.3129999999999999E-3</v>
      </c>
    </row>
    <row r="469" spans="1:7" s="75" customFormat="1" outlineLevel="1">
      <c r="A469" s="169" t="s">
        <v>893</v>
      </c>
      <c r="B469" s="170" t="s">
        <v>350</v>
      </c>
      <c r="C469" s="171" t="s">
        <v>351</v>
      </c>
      <c r="D469" s="170" t="s">
        <v>274</v>
      </c>
      <c r="E469" s="172">
        <v>4.4999999999999998E-2</v>
      </c>
      <c r="F469" s="172">
        <v>2.3599999999999999E-4</v>
      </c>
    </row>
    <row r="470" spans="1:7" s="75" customFormat="1" outlineLevel="1">
      <c r="A470" s="169" t="s">
        <v>894</v>
      </c>
      <c r="B470" s="170" t="s">
        <v>353</v>
      </c>
      <c r="C470" s="171" t="s">
        <v>354</v>
      </c>
      <c r="D470" s="170" t="s">
        <v>274</v>
      </c>
      <c r="E470" s="172">
        <v>8.4000000000000005E-2</v>
      </c>
      <c r="F470" s="172">
        <v>4.4099999999999999E-4</v>
      </c>
    </row>
    <row r="471" spans="1:7" s="75" customFormat="1" ht="24" outlineLevel="1">
      <c r="A471" s="169" t="s">
        <v>895</v>
      </c>
      <c r="B471" s="170" t="s">
        <v>535</v>
      </c>
      <c r="C471" s="171" t="s">
        <v>536</v>
      </c>
      <c r="D471" s="170" t="s">
        <v>270</v>
      </c>
      <c r="E471" s="172">
        <v>1.7</v>
      </c>
      <c r="F471" s="172">
        <v>8.9250000000000006E-3</v>
      </c>
    </row>
    <row r="472" spans="1:7" s="75" customFormat="1" ht="24" outlineLevel="1">
      <c r="A472" s="169" t="s">
        <v>896</v>
      </c>
      <c r="B472" s="170" t="s">
        <v>538</v>
      </c>
      <c r="C472" s="171" t="s">
        <v>539</v>
      </c>
      <c r="D472" s="170" t="s">
        <v>270</v>
      </c>
      <c r="E472" s="172">
        <v>0.25</v>
      </c>
      <c r="F472" s="172">
        <v>1.3129999999999999E-3</v>
      </c>
    </row>
    <row r="473" spans="1:7" s="75" customFormat="1" outlineLevel="1">
      <c r="A473" s="169" t="s">
        <v>897</v>
      </c>
      <c r="B473" s="170" t="s">
        <v>366</v>
      </c>
      <c r="C473" s="171" t="s">
        <v>367</v>
      </c>
      <c r="D473" s="170" t="s">
        <v>361</v>
      </c>
      <c r="E473" s="172">
        <v>135</v>
      </c>
      <c r="F473" s="172">
        <v>0.70874999999999999</v>
      </c>
    </row>
    <row r="474" spans="1:7" s="70" customFormat="1" ht="51">
      <c r="A474" s="145" t="s">
        <v>898</v>
      </c>
      <c r="B474" s="146" t="s">
        <v>542</v>
      </c>
      <c r="C474" s="146" t="s">
        <v>543</v>
      </c>
      <c r="D474" s="147" t="s">
        <v>371</v>
      </c>
      <c r="E474" s="311">
        <v>3.9719999999999998E-2</v>
      </c>
      <c r="F474" s="312"/>
      <c r="G474" s="148"/>
    </row>
    <row r="475" spans="1:7" s="74" customFormat="1" outlineLevel="1">
      <c r="A475" s="149" t="s">
        <v>899</v>
      </c>
      <c r="B475" s="150" t="s">
        <v>231</v>
      </c>
      <c r="C475" s="151" t="s">
        <v>236</v>
      </c>
      <c r="D475" s="150" t="s">
        <v>237</v>
      </c>
      <c r="E475" s="152">
        <v>107.61</v>
      </c>
      <c r="F475" s="152">
        <v>4.2743000000000002</v>
      </c>
    </row>
    <row r="476" spans="1:7" s="75" customFormat="1" outlineLevel="1">
      <c r="A476" s="153" t="s">
        <v>900</v>
      </c>
      <c r="B476" s="154" t="s">
        <v>239</v>
      </c>
      <c r="C476" s="155" t="s">
        <v>240</v>
      </c>
      <c r="D476" s="154" t="s">
        <v>237</v>
      </c>
      <c r="E476" s="156">
        <v>1.7</v>
      </c>
      <c r="F476" s="156">
        <v>6.7524000000000001E-2</v>
      </c>
    </row>
    <row r="477" spans="1:7" s="76" customFormat="1" outlineLevel="1">
      <c r="A477" s="157" t="s">
        <v>901</v>
      </c>
      <c r="B477" s="158" t="s">
        <v>331</v>
      </c>
      <c r="C477" s="159" t="s">
        <v>332</v>
      </c>
      <c r="D477" s="158" t="s">
        <v>244</v>
      </c>
      <c r="E477" s="160">
        <v>0.98</v>
      </c>
      <c r="F477" s="160">
        <v>3.8926000000000002E-2</v>
      </c>
    </row>
    <row r="478" spans="1:7" s="76" customFormat="1" ht="24" outlineLevel="1">
      <c r="A478" s="161" t="s">
        <v>902</v>
      </c>
      <c r="B478" s="162" t="s">
        <v>548</v>
      </c>
      <c r="C478" s="163" t="s">
        <v>549</v>
      </c>
      <c r="D478" s="162" t="s">
        <v>244</v>
      </c>
      <c r="E478" s="164">
        <v>2.73</v>
      </c>
      <c r="F478" s="164">
        <v>0.108436</v>
      </c>
    </row>
    <row r="479" spans="1:7" s="76" customFormat="1" ht="24" outlineLevel="1">
      <c r="A479" s="161" t="s">
        <v>903</v>
      </c>
      <c r="B479" s="162" t="s">
        <v>450</v>
      </c>
      <c r="C479" s="163" t="s">
        <v>451</v>
      </c>
      <c r="D479" s="162" t="s">
        <v>244</v>
      </c>
      <c r="E479" s="164">
        <v>0.72</v>
      </c>
      <c r="F479" s="164">
        <v>2.8597999999999998E-2</v>
      </c>
    </row>
    <row r="480" spans="1:7" s="76" customFormat="1" outlineLevel="1">
      <c r="A480" s="161" t="s">
        <v>904</v>
      </c>
      <c r="B480" s="162" t="s">
        <v>379</v>
      </c>
      <c r="C480" s="163" t="s">
        <v>380</v>
      </c>
      <c r="D480" s="162" t="s">
        <v>244</v>
      </c>
      <c r="E480" s="164">
        <v>0.57999999999999996</v>
      </c>
      <c r="F480" s="164">
        <v>2.3037999999999999E-2</v>
      </c>
    </row>
    <row r="481" spans="1:7" s="76" customFormat="1" outlineLevel="1">
      <c r="A481" s="161" t="s">
        <v>905</v>
      </c>
      <c r="B481" s="162" t="s">
        <v>388</v>
      </c>
      <c r="C481" s="163" t="s">
        <v>389</v>
      </c>
      <c r="D481" s="162" t="s">
        <v>244</v>
      </c>
      <c r="E481" s="164">
        <v>1.26</v>
      </c>
      <c r="F481" s="164">
        <v>5.0047000000000001E-2</v>
      </c>
    </row>
    <row r="482" spans="1:7" s="75" customFormat="1" outlineLevel="1">
      <c r="A482" s="165" t="s">
        <v>906</v>
      </c>
      <c r="B482" s="166" t="s">
        <v>554</v>
      </c>
      <c r="C482" s="167" t="s">
        <v>555</v>
      </c>
      <c r="D482" s="166" t="s">
        <v>274</v>
      </c>
      <c r="E482" s="168">
        <v>0.01</v>
      </c>
      <c r="F482" s="168">
        <v>3.97E-4</v>
      </c>
    </row>
    <row r="483" spans="1:7" s="75" customFormat="1" outlineLevel="1">
      <c r="A483" s="169" t="s">
        <v>907</v>
      </c>
      <c r="B483" s="170" t="s">
        <v>394</v>
      </c>
      <c r="C483" s="171" t="s">
        <v>395</v>
      </c>
      <c r="D483" s="170" t="s">
        <v>396</v>
      </c>
      <c r="E483" s="172">
        <v>7.6</v>
      </c>
      <c r="F483" s="172">
        <v>0.30187199999999997</v>
      </c>
    </row>
    <row r="484" spans="1:7" s="75" customFormat="1" outlineLevel="1">
      <c r="A484" s="169" t="s">
        <v>908</v>
      </c>
      <c r="B484" s="170" t="s">
        <v>558</v>
      </c>
      <c r="C484" s="171" t="s">
        <v>559</v>
      </c>
      <c r="D484" s="170" t="s">
        <v>361</v>
      </c>
      <c r="E484" s="172">
        <v>5</v>
      </c>
      <c r="F484" s="172">
        <v>0.1986</v>
      </c>
    </row>
    <row r="485" spans="1:7" s="70" customFormat="1">
      <c r="A485" s="145" t="s">
        <v>909</v>
      </c>
      <c r="B485" s="146" t="s">
        <v>561</v>
      </c>
      <c r="C485" s="146" t="s">
        <v>406</v>
      </c>
      <c r="D485" s="147" t="s">
        <v>274</v>
      </c>
      <c r="E485" s="313">
        <v>2.3868E-2</v>
      </c>
      <c r="F485" s="314"/>
      <c r="G485" s="148"/>
    </row>
    <row r="486" spans="1:7" s="70" customFormat="1">
      <c r="A486" s="145" t="s">
        <v>910</v>
      </c>
      <c r="B486" s="146" t="s">
        <v>561</v>
      </c>
      <c r="C486" s="146" t="s">
        <v>811</v>
      </c>
      <c r="D486" s="147" t="s">
        <v>274</v>
      </c>
      <c r="E486" s="313">
        <v>4.4070000000000003E-3</v>
      </c>
      <c r="F486" s="314"/>
      <c r="G486" s="148"/>
    </row>
    <row r="487" spans="1:7" s="70" customFormat="1">
      <c r="A487" s="179"/>
      <c r="B487" s="180"/>
      <c r="C487" s="306" t="s">
        <v>911</v>
      </c>
      <c r="D487" s="306"/>
      <c r="E487" s="180"/>
      <c r="F487" s="181"/>
      <c r="G487" s="133"/>
    </row>
    <row r="488" spans="1:7" s="70" customFormat="1">
      <c r="A488" s="145" t="s">
        <v>912</v>
      </c>
      <c r="B488" s="146" t="s">
        <v>561</v>
      </c>
      <c r="C488" s="146" t="s">
        <v>467</v>
      </c>
      <c r="D488" s="147" t="s">
        <v>274</v>
      </c>
      <c r="E488" s="313">
        <v>1.3464E-2</v>
      </c>
      <c r="F488" s="314"/>
      <c r="G488" s="148"/>
    </row>
    <row r="489" spans="1:7" s="70" customFormat="1">
      <c r="A489" s="179"/>
      <c r="B489" s="180"/>
      <c r="C489" s="306" t="s">
        <v>913</v>
      </c>
      <c r="D489" s="306"/>
      <c r="E489" s="180"/>
      <c r="F489" s="181"/>
      <c r="G489" s="133"/>
    </row>
    <row r="490" spans="1:7" s="70" customFormat="1" ht="25.5">
      <c r="A490" s="145" t="s">
        <v>914</v>
      </c>
      <c r="B490" s="146" t="s">
        <v>519</v>
      </c>
      <c r="C490" s="146" t="s">
        <v>883</v>
      </c>
      <c r="D490" s="147" t="s">
        <v>248</v>
      </c>
      <c r="E490" s="311">
        <v>8.7500000000000008E-3</v>
      </c>
      <c r="F490" s="312"/>
      <c r="G490" s="148"/>
    </row>
    <row r="491" spans="1:7" s="74" customFormat="1" outlineLevel="1">
      <c r="A491" s="149" t="s">
        <v>915</v>
      </c>
      <c r="B491" s="150" t="s">
        <v>231</v>
      </c>
      <c r="C491" s="151" t="s">
        <v>236</v>
      </c>
      <c r="D491" s="150" t="s">
        <v>237</v>
      </c>
      <c r="E491" s="152">
        <v>1463.2</v>
      </c>
      <c r="F491" s="152">
        <v>12.803000000000001</v>
      </c>
    </row>
    <row r="492" spans="1:7" s="75" customFormat="1" outlineLevel="1">
      <c r="A492" s="153" t="s">
        <v>916</v>
      </c>
      <c r="B492" s="154" t="s">
        <v>239</v>
      </c>
      <c r="C492" s="155" t="s">
        <v>240</v>
      </c>
      <c r="D492" s="154" t="s">
        <v>237</v>
      </c>
      <c r="E492" s="156">
        <v>92.05</v>
      </c>
      <c r="F492" s="156">
        <v>0.80543799999999999</v>
      </c>
    </row>
    <row r="493" spans="1:7" s="76" customFormat="1" outlineLevel="1">
      <c r="A493" s="157" t="s">
        <v>917</v>
      </c>
      <c r="B493" s="158" t="s">
        <v>331</v>
      </c>
      <c r="C493" s="159" t="s">
        <v>332</v>
      </c>
      <c r="D493" s="158" t="s">
        <v>244</v>
      </c>
      <c r="E493" s="160">
        <v>0.27</v>
      </c>
      <c r="F493" s="160">
        <v>2.3630000000000001E-3</v>
      </c>
    </row>
    <row r="494" spans="1:7" s="76" customFormat="1" outlineLevel="1">
      <c r="A494" s="161" t="s">
        <v>918</v>
      </c>
      <c r="B494" s="162" t="s">
        <v>334</v>
      </c>
      <c r="C494" s="163" t="s">
        <v>335</v>
      </c>
      <c r="D494" s="162" t="s">
        <v>244</v>
      </c>
      <c r="E494" s="164">
        <v>59.26</v>
      </c>
      <c r="F494" s="164">
        <v>0.51852500000000001</v>
      </c>
    </row>
    <row r="495" spans="1:7" s="76" customFormat="1" ht="24" outlineLevel="1">
      <c r="A495" s="161" t="s">
        <v>919</v>
      </c>
      <c r="B495" s="162" t="s">
        <v>337</v>
      </c>
      <c r="C495" s="163" t="s">
        <v>338</v>
      </c>
      <c r="D495" s="162" t="s">
        <v>244</v>
      </c>
      <c r="E495" s="164">
        <v>2.39</v>
      </c>
      <c r="F495" s="164">
        <v>2.0913000000000001E-2</v>
      </c>
    </row>
    <row r="496" spans="1:7" s="76" customFormat="1" outlineLevel="1">
      <c r="A496" s="161" t="s">
        <v>920</v>
      </c>
      <c r="B496" s="162" t="s">
        <v>340</v>
      </c>
      <c r="C496" s="163" t="s">
        <v>341</v>
      </c>
      <c r="D496" s="162" t="s">
        <v>244</v>
      </c>
      <c r="E496" s="164">
        <v>1.9</v>
      </c>
      <c r="F496" s="164">
        <v>1.6625000000000001E-2</v>
      </c>
    </row>
    <row r="497" spans="1:7" s="76" customFormat="1" outlineLevel="1">
      <c r="A497" s="161" t="s">
        <v>921</v>
      </c>
      <c r="B497" s="162" t="s">
        <v>343</v>
      </c>
      <c r="C497" s="163" t="s">
        <v>344</v>
      </c>
      <c r="D497" s="162" t="s">
        <v>244</v>
      </c>
      <c r="E497" s="164">
        <v>3.59</v>
      </c>
      <c r="F497" s="164">
        <v>3.1412000000000002E-2</v>
      </c>
    </row>
    <row r="498" spans="1:7" s="75" customFormat="1" outlineLevel="1">
      <c r="A498" s="165" t="s">
        <v>922</v>
      </c>
      <c r="B498" s="166" t="s">
        <v>346</v>
      </c>
      <c r="C498" s="167" t="s">
        <v>347</v>
      </c>
      <c r="D498" s="166" t="s">
        <v>270</v>
      </c>
      <c r="E498" s="168">
        <v>102</v>
      </c>
      <c r="F498" s="168">
        <v>0.89249999999999996</v>
      </c>
    </row>
    <row r="499" spans="1:7" s="75" customFormat="1" outlineLevel="1">
      <c r="A499" s="169" t="s">
        <v>923</v>
      </c>
      <c r="B499" s="170" t="s">
        <v>299</v>
      </c>
      <c r="C499" s="171" t="s">
        <v>300</v>
      </c>
      <c r="D499" s="170" t="s">
        <v>270</v>
      </c>
      <c r="E499" s="172">
        <v>0.25</v>
      </c>
      <c r="F499" s="172">
        <v>2.1879999999999998E-3</v>
      </c>
    </row>
    <row r="500" spans="1:7" s="75" customFormat="1" outlineLevel="1">
      <c r="A500" s="169" t="s">
        <v>924</v>
      </c>
      <c r="B500" s="170" t="s">
        <v>350</v>
      </c>
      <c r="C500" s="171" t="s">
        <v>351</v>
      </c>
      <c r="D500" s="170" t="s">
        <v>274</v>
      </c>
      <c r="E500" s="172">
        <v>4.4999999999999998E-2</v>
      </c>
      <c r="F500" s="172">
        <v>3.9399999999999998E-4</v>
      </c>
    </row>
    <row r="501" spans="1:7" s="75" customFormat="1" outlineLevel="1">
      <c r="A501" s="169" t="s">
        <v>925</v>
      </c>
      <c r="B501" s="170" t="s">
        <v>353</v>
      </c>
      <c r="C501" s="171" t="s">
        <v>354</v>
      </c>
      <c r="D501" s="170" t="s">
        <v>274</v>
      </c>
      <c r="E501" s="172">
        <v>8.4000000000000005E-2</v>
      </c>
      <c r="F501" s="172">
        <v>7.3499999999999998E-4</v>
      </c>
    </row>
    <row r="502" spans="1:7" s="75" customFormat="1" ht="24" outlineLevel="1">
      <c r="A502" s="169" t="s">
        <v>926</v>
      </c>
      <c r="B502" s="170" t="s">
        <v>535</v>
      </c>
      <c r="C502" s="171" t="s">
        <v>536</v>
      </c>
      <c r="D502" s="170" t="s">
        <v>270</v>
      </c>
      <c r="E502" s="172">
        <v>1.7</v>
      </c>
      <c r="F502" s="172">
        <v>1.4874999999999999E-2</v>
      </c>
    </row>
    <row r="503" spans="1:7" s="75" customFormat="1" ht="24" outlineLevel="1">
      <c r="A503" s="169" t="s">
        <v>927</v>
      </c>
      <c r="B503" s="170" t="s">
        <v>538</v>
      </c>
      <c r="C503" s="171" t="s">
        <v>539</v>
      </c>
      <c r="D503" s="170" t="s">
        <v>270</v>
      </c>
      <c r="E503" s="172">
        <v>0.25</v>
      </c>
      <c r="F503" s="172">
        <v>2.1879999999999998E-3</v>
      </c>
    </row>
    <row r="504" spans="1:7" s="75" customFormat="1" outlineLevel="1">
      <c r="A504" s="169" t="s">
        <v>928</v>
      </c>
      <c r="B504" s="170" t="s">
        <v>366</v>
      </c>
      <c r="C504" s="171" t="s">
        <v>367</v>
      </c>
      <c r="D504" s="170" t="s">
        <v>361</v>
      </c>
      <c r="E504" s="172">
        <v>135</v>
      </c>
      <c r="F504" s="172">
        <v>1.1812</v>
      </c>
    </row>
    <row r="505" spans="1:7" s="70" customFormat="1" ht="51">
      <c r="A505" s="145" t="s">
        <v>929</v>
      </c>
      <c r="B505" s="146" t="s">
        <v>542</v>
      </c>
      <c r="C505" s="146" t="s">
        <v>543</v>
      </c>
      <c r="D505" s="147" t="s">
        <v>371</v>
      </c>
      <c r="E505" s="311">
        <v>6.5799999999999997E-2</v>
      </c>
      <c r="F505" s="312"/>
      <c r="G505" s="148"/>
    </row>
    <row r="506" spans="1:7" s="74" customFormat="1" outlineLevel="1">
      <c r="A506" s="149" t="s">
        <v>930</v>
      </c>
      <c r="B506" s="150" t="s">
        <v>231</v>
      </c>
      <c r="C506" s="151" t="s">
        <v>236</v>
      </c>
      <c r="D506" s="150" t="s">
        <v>237</v>
      </c>
      <c r="E506" s="152">
        <v>107.61</v>
      </c>
      <c r="F506" s="152">
        <v>7.0807000000000002</v>
      </c>
    </row>
    <row r="507" spans="1:7" s="75" customFormat="1" outlineLevel="1">
      <c r="A507" s="153" t="s">
        <v>931</v>
      </c>
      <c r="B507" s="154" t="s">
        <v>239</v>
      </c>
      <c r="C507" s="155" t="s">
        <v>240</v>
      </c>
      <c r="D507" s="154" t="s">
        <v>237</v>
      </c>
      <c r="E507" s="156">
        <v>1.7</v>
      </c>
      <c r="F507" s="156">
        <v>0.11186</v>
      </c>
    </row>
    <row r="508" spans="1:7" s="76" customFormat="1" outlineLevel="1">
      <c r="A508" s="157" t="s">
        <v>932</v>
      </c>
      <c r="B508" s="158" t="s">
        <v>331</v>
      </c>
      <c r="C508" s="159" t="s">
        <v>332</v>
      </c>
      <c r="D508" s="158" t="s">
        <v>244</v>
      </c>
      <c r="E508" s="160">
        <v>0.98</v>
      </c>
      <c r="F508" s="160">
        <v>6.4484E-2</v>
      </c>
    </row>
    <row r="509" spans="1:7" s="76" customFormat="1" ht="24" outlineLevel="1">
      <c r="A509" s="161" t="s">
        <v>933</v>
      </c>
      <c r="B509" s="162" t="s">
        <v>548</v>
      </c>
      <c r="C509" s="163" t="s">
        <v>549</v>
      </c>
      <c r="D509" s="162" t="s">
        <v>244</v>
      </c>
      <c r="E509" s="164">
        <v>2.73</v>
      </c>
      <c r="F509" s="164">
        <v>0.17963399999999999</v>
      </c>
    </row>
    <row r="510" spans="1:7" s="76" customFormat="1" ht="24" outlineLevel="1">
      <c r="A510" s="161" t="s">
        <v>934</v>
      </c>
      <c r="B510" s="162" t="s">
        <v>450</v>
      </c>
      <c r="C510" s="163" t="s">
        <v>451</v>
      </c>
      <c r="D510" s="162" t="s">
        <v>244</v>
      </c>
      <c r="E510" s="164">
        <v>0.72</v>
      </c>
      <c r="F510" s="164">
        <v>4.7376000000000001E-2</v>
      </c>
    </row>
    <row r="511" spans="1:7" s="76" customFormat="1" outlineLevel="1">
      <c r="A511" s="161" t="s">
        <v>935</v>
      </c>
      <c r="B511" s="162" t="s">
        <v>379</v>
      </c>
      <c r="C511" s="163" t="s">
        <v>380</v>
      </c>
      <c r="D511" s="162" t="s">
        <v>244</v>
      </c>
      <c r="E511" s="164">
        <v>0.57999999999999996</v>
      </c>
      <c r="F511" s="164">
        <v>3.8163999999999997E-2</v>
      </c>
    </row>
    <row r="512" spans="1:7" s="76" customFormat="1" outlineLevel="1">
      <c r="A512" s="161" t="s">
        <v>936</v>
      </c>
      <c r="B512" s="162" t="s">
        <v>388</v>
      </c>
      <c r="C512" s="163" t="s">
        <v>389</v>
      </c>
      <c r="D512" s="162" t="s">
        <v>244</v>
      </c>
      <c r="E512" s="164">
        <v>1.26</v>
      </c>
      <c r="F512" s="164">
        <v>8.2907999999999996E-2</v>
      </c>
    </row>
    <row r="513" spans="1:7" s="75" customFormat="1" outlineLevel="1">
      <c r="A513" s="165" t="s">
        <v>937</v>
      </c>
      <c r="B513" s="166" t="s">
        <v>554</v>
      </c>
      <c r="C513" s="167" t="s">
        <v>555</v>
      </c>
      <c r="D513" s="166" t="s">
        <v>274</v>
      </c>
      <c r="E513" s="168">
        <v>0.01</v>
      </c>
      <c r="F513" s="168">
        <v>6.5799999999999995E-4</v>
      </c>
    </row>
    <row r="514" spans="1:7" s="75" customFormat="1" outlineLevel="1">
      <c r="A514" s="169" t="s">
        <v>938</v>
      </c>
      <c r="B514" s="170" t="s">
        <v>394</v>
      </c>
      <c r="C514" s="171" t="s">
        <v>395</v>
      </c>
      <c r="D514" s="170" t="s">
        <v>396</v>
      </c>
      <c r="E514" s="172">
        <v>7.6</v>
      </c>
      <c r="F514" s="172">
        <v>0.50007999999999997</v>
      </c>
    </row>
    <row r="515" spans="1:7" s="75" customFormat="1" outlineLevel="1">
      <c r="A515" s="169" t="s">
        <v>939</v>
      </c>
      <c r="B515" s="170" t="s">
        <v>558</v>
      </c>
      <c r="C515" s="171" t="s">
        <v>559</v>
      </c>
      <c r="D515" s="170" t="s">
        <v>361</v>
      </c>
      <c r="E515" s="172">
        <v>5</v>
      </c>
      <c r="F515" s="172">
        <v>0.32900000000000001</v>
      </c>
    </row>
    <row r="516" spans="1:7" s="70" customFormat="1">
      <c r="A516" s="145" t="s">
        <v>940</v>
      </c>
      <c r="B516" s="146" t="s">
        <v>561</v>
      </c>
      <c r="C516" s="146" t="s">
        <v>406</v>
      </c>
      <c r="D516" s="147" t="s">
        <v>274</v>
      </c>
      <c r="E516" s="313">
        <v>3.9780000000000003E-2</v>
      </c>
      <c r="F516" s="314"/>
      <c r="G516" s="148"/>
    </row>
    <row r="517" spans="1:7" s="70" customFormat="1">
      <c r="A517" s="145" t="s">
        <v>941</v>
      </c>
      <c r="B517" s="146" t="s">
        <v>561</v>
      </c>
      <c r="C517" s="146" t="s">
        <v>811</v>
      </c>
      <c r="D517" s="147" t="s">
        <v>274</v>
      </c>
      <c r="E517" s="313">
        <v>6.9350000000000002E-3</v>
      </c>
      <c r="F517" s="314"/>
      <c r="G517" s="148"/>
    </row>
    <row r="518" spans="1:7" s="70" customFormat="1">
      <c r="A518" s="179"/>
      <c r="B518" s="180"/>
      <c r="C518" s="306" t="s">
        <v>911</v>
      </c>
      <c r="D518" s="306"/>
      <c r="E518" s="180"/>
      <c r="F518" s="181"/>
      <c r="G518" s="133"/>
    </row>
    <row r="519" spans="1:7" s="70" customFormat="1">
      <c r="A519" s="145" t="s">
        <v>942</v>
      </c>
      <c r="B519" s="146" t="s">
        <v>561</v>
      </c>
      <c r="C519" s="146" t="s">
        <v>467</v>
      </c>
      <c r="D519" s="147" t="s">
        <v>274</v>
      </c>
      <c r="E519" s="313">
        <v>2.2440000000000002E-2</v>
      </c>
      <c r="F519" s="314"/>
      <c r="G519" s="148"/>
    </row>
    <row r="520" spans="1:7" s="70" customFormat="1">
      <c r="A520" s="179"/>
      <c r="B520" s="180"/>
      <c r="C520" s="306" t="s">
        <v>943</v>
      </c>
      <c r="D520" s="306"/>
      <c r="E520" s="180"/>
      <c r="F520" s="181"/>
      <c r="G520" s="133"/>
    </row>
    <row r="521" spans="1:7" s="70" customFormat="1" ht="25.5">
      <c r="A521" s="145" t="s">
        <v>944</v>
      </c>
      <c r="B521" s="146" t="s">
        <v>519</v>
      </c>
      <c r="C521" s="146" t="s">
        <v>883</v>
      </c>
      <c r="D521" s="147" t="s">
        <v>248</v>
      </c>
      <c r="E521" s="311">
        <v>1.9499999999999999E-3</v>
      </c>
      <c r="F521" s="312"/>
      <c r="G521" s="148"/>
    </row>
    <row r="522" spans="1:7" s="74" customFormat="1" outlineLevel="1">
      <c r="A522" s="149" t="s">
        <v>945</v>
      </c>
      <c r="B522" s="150" t="s">
        <v>231</v>
      </c>
      <c r="C522" s="151" t="s">
        <v>236</v>
      </c>
      <c r="D522" s="150" t="s">
        <v>237</v>
      </c>
      <c r="E522" s="152">
        <v>1463.2</v>
      </c>
      <c r="F522" s="152">
        <v>2.8532000000000002</v>
      </c>
    </row>
    <row r="523" spans="1:7" s="75" customFormat="1" outlineLevel="1">
      <c r="A523" s="153" t="s">
        <v>946</v>
      </c>
      <c r="B523" s="154" t="s">
        <v>239</v>
      </c>
      <c r="C523" s="155" t="s">
        <v>240</v>
      </c>
      <c r="D523" s="154" t="s">
        <v>237</v>
      </c>
      <c r="E523" s="156">
        <v>92.05</v>
      </c>
      <c r="F523" s="156">
        <v>0.17949799999999999</v>
      </c>
    </row>
    <row r="524" spans="1:7" s="76" customFormat="1" outlineLevel="1">
      <c r="A524" s="157" t="s">
        <v>947</v>
      </c>
      <c r="B524" s="158" t="s">
        <v>331</v>
      </c>
      <c r="C524" s="159" t="s">
        <v>332</v>
      </c>
      <c r="D524" s="158" t="s">
        <v>244</v>
      </c>
      <c r="E524" s="160">
        <v>0.27</v>
      </c>
      <c r="F524" s="160">
        <v>5.2700000000000002E-4</v>
      </c>
    </row>
    <row r="525" spans="1:7" s="76" customFormat="1" outlineLevel="1">
      <c r="A525" s="161" t="s">
        <v>948</v>
      </c>
      <c r="B525" s="162" t="s">
        <v>334</v>
      </c>
      <c r="C525" s="163" t="s">
        <v>335</v>
      </c>
      <c r="D525" s="162" t="s">
        <v>244</v>
      </c>
      <c r="E525" s="164">
        <v>59.26</v>
      </c>
      <c r="F525" s="164">
        <v>0.11555700000000001</v>
      </c>
    </row>
    <row r="526" spans="1:7" s="76" customFormat="1" ht="24" outlineLevel="1">
      <c r="A526" s="161" t="s">
        <v>949</v>
      </c>
      <c r="B526" s="162" t="s">
        <v>337</v>
      </c>
      <c r="C526" s="163" t="s">
        <v>338</v>
      </c>
      <c r="D526" s="162" t="s">
        <v>244</v>
      </c>
      <c r="E526" s="164">
        <v>2.39</v>
      </c>
      <c r="F526" s="164">
        <v>4.6610000000000002E-3</v>
      </c>
    </row>
    <row r="527" spans="1:7" s="76" customFormat="1" outlineLevel="1">
      <c r="A527" s="161" t="s">
        <v>950</v>
      </c>
      <c r="B527" s="162" t="s">
        <v>340</v>
      </c>
      <c r="C527" s="163" t="s">
        <v>341</v>
      </c>
      <c r="D527" s="162" t="s">
        <v>244</v>
      </c>
      <c r="E527" s="164">
        <v>1.9</v>
      </c>
      <c r="F527" s="164">
        <v>3.705E-3</v>
      </c>
    </row>
    <row r="528" spans="1:7" s="76" customFormat="1" outlineLevel="1">
      <c r="A528" s="161" t="s">
        <v>951</v>
      </c>
      <c r="B528" s="162" t="s">
        <v>343</v>
      </c>
      <c r="C528" s="163" t="s">
        <v>344</v>
      </c>
      <c r="D528" s="162" t="s">
        <v>244</v>
      </c>
      <c r="E528" s="164">
        <v>3.59</v>
      </c>
      <c r="F528" s="164">
        <v>7.0000000000000001E-3</v>
      </c>
    </row>
    <row r="529" spans="1:7" s="75" customFormat="1" outlineLevel="1">
      <c r="A529" s="165" t="s">
        <v>952</v>
      </c>
      <c r="B529" s="166" t="s">
        <v>346</v>
      </c>
      <c r="C529" s="167" t="s">
        <v>347</v>
      </c>
      <c r="D529" s="166" t="s">
        <v>270</v>
      </c>
      <c r="E529" s="168">
        <v>102</v>
      </c>
      <c r="F529" s="168">
        <v>0.19889999999999999</v>
      </c>
    </row>
    <row r="530" spans="1:7" s="75" customFormat="1" outlineLevel="1">
      <c r="A530" s="169" t="s">
        <v>953</v>
      </c>
      <c r="B530" s="170" t="s">
        <v>299</v>
      </c>
      <c r="C530" s="171" t="s">
        <v>300</v>
      </c>
      <c r="D530" s="170" t="s">
        <v>270</v>
      </c>
      <c r="E530" s="172">
        <v>0.25</v>
      </c>
      <c r="F530" s="172">
        <v>4.8799999999999999E-4</v>
      </c>
    </row>
    <row r="531" spans="1:7" s="75" customFormat="1" outlineLevel="1">
      <c r="A531" s="169" t="s">
        <v>954</v>
      </c>
      <c r="B531" s="170" t="s">
        <v>350</v>
      </c>
      <c r="C531" s="171" t="s">
        <v>351</v>
      </c>
      <c r="D531" s="170" t="s">
        <v>274</v>
      </c>
      <c r="E531" s="172">
        <v>4.4999999999999998E-2</v>
      </c>
      <c r="F531" s="172">
        <v>8.7999999999999998E-5</v>
      </c>
    </row>
    <row r="532" spans="1:7" s="75" customFormat="1" outlineLevel="1">
      <c r="A532" s="169" t="s">
        <v>955</v>
      </c>
      <c r="B532" s="170" t="s">
        <v>353</v>
      </c>
      <c r="C532" s="171" t="s">
        <v>354</v>
      </c>
      <c r="D532" s="170" t="s">
        <v>274</v>
      </c>
      <c r="E532" s="172">
        <v>8.4000000000000005E-2</v>
      </c>
      <c r="F532" s="172">
        <v>1.64E-4</v>
      </c>
    </row>
    <row r="533" spans="1:7" s="75" customFormat="1" ht="24" outlineLevel="1">
      <c r="A533" s="169" t="s">
        <v>956</v>
      </c>
      <c r="B533" s="170" t="s">
        <v>535</v>
      </c>
      <c r="C533" s="171" t="s">
        <v>536</v>
      </c>
      <c r="D533" s="170" t="s">
        <v>270</v>
      </c>
      <c r="E533" s="172">
        <v>1.7</v>
      </c>
      <c r="F533" s="172">
        <v>3.3149999999999998E-3</v>
      </c>
    </row>
    <row r="534" spans="1:7" s="75" customFormat="1" ht="24" outlineLevel="1">
      <c r="A534" s="169" t="s">
        <v>957</v>
      </c>
      <c r="B534" s="170" t="s">
        <v>538</v>
      </c>
      <c r="C534" s="171" t="s">
        <v>539</v>
      </c>
      <c r="D534" s="170" t="s">
        <v>270</v>
      </c>
      <c r="E534" s="172">
        <v>0.25</v>
      </c>
      <c r="F534" s="172">
        <v>4.8799999999999999E-4</v>
      </c>
    </row>
    <row r="535" spans="1:7" s="75" customFormat="1" outlineLevel="1">
      <c r="A535" s="169" t="s">
        <v>958</v>
      </c>
      <c r="B535" s="170" t="s">
        <v>366</v>
      </c>
      <c r="C535" s="171" t="s">
        <v>367</v>
      </c>
      <c r="D535" s="170" t="s">
        <v>361</v>
      </c>
      <c r="E535" s="172">
        <v>135</v>
      </c>
      <c r="F535" s="172">
        <v>0.26324999999999998</v>
      </c>
    </row>
    <row r="536" spans="1:7" s="70" customFormat="1" ht="51">
      <c r="A536" s="145" t="s">
        <v>959</v>
      </c>
      <c r="B536" s="146" t="s">
        <v>542</v>
      </c>
      <c r="C536" s="146" t="s">
        <v>543</v>
      </c>
      <c r="D536" s="147" t="s">
        <v>371</v>
      </c>
      <c r="E536" s="311">
        <v>1.3820000000000001E-2</v>
      </c>
      <c r="F536" s="312"/>
      <c r="G536" s="148"/>
    </row>
    <row r="537" spans="1:7" s="74" customFormat="1" outlineLevel="1">
      <c r="A537" s="149" t="s">
        <v>960</v>
      </c>
      <c r="B537" s="150" t="s">
        <v>231</v>
      </c>
      <c r="C537" s="151" t="s">
        <v>236</v>
      </c>
      <c r="D537" s="150" t="s">
        <v>237</v>
      </c>
      <c r="E537" s="152">
        <v>107.61</v>
      </c>
      <c r="F537" s="152">
        <v>1.4872000000000001</v>
      </c>
    </row>
    <row r="538" spans="1:7" s="75" customFormat="1" outlineLevel="1">
      <c r="A538" s="153" t="s">
        <v>961</v>
      </c>
      <c r="B538" s="154" t="s">
        <v>239</v>
      </c>
      <c r="C538" s="155" t="s">
        <v>240</v>
      </c>
      <c r="D538" s="154" t="s">
        <v>237</v>
      </c>
      <c r="E538" s="156">
        <v>1.7</v>
      </c>
      <c r="F538" s="156">
        <v>2.3494000000000001E-2</v>
      </c>
    </row>
    <row r="539" spans="1:7" s="76" customFormat="1" outlineLevel="1">
      <c r="A539" s="157" t="s">
        <v>962</v>
      </c>
      <c r="B539" s="158" t="s">
        <v>331</v>
      </c>
      <c r="C539" s="159" t="s">
        <v>332</v>
      </c>
      <c r="D539" s="158" t="s">
        <v>244</v>
      </c>
      <c r="E539" s="160">
        <v>0.98</v>
      </c>
      <c r="F539" s="160">
        <v>1.3544E-2</v>
      </c>
    </row>
    <row r="540" spans="1:7" s="76" customFormat="1" ht="24" outlineLevel="1">
      <c r="A540" s="161" t="s">
        <v>963</v>
      </c>
      <c r="B540" s="162" t="s">
        <v>548</v>
      </c>
      <c r="C540" s="163" t="s">
        <v>549</v>
      </c>
      <c r="D540" s="162" t="s">
        <v>244</v>
      </c>
      <c r="E540" s="164">
        <v>2.73</v>
      </c>
      <c r="F540" s="164">
        <v>3.7728999999999999E-2</v>
      </c>
    </row>
    <row r="541" spans="1:7" s="76" customFormat="1" ht="24" outlineLevel="1">
      <c r="A541" s="161" t="s">
        <v>964</v>
      </c>
      <c r="B541" s="162" t="s">
        <v>450</v>
      </c>
      <c r="C541" s="163" t="s">
        <v>451</v>
      </c>
      <c r="D541" s="162" t="s">
        <v>244</v>
      </c>
      <c r="E541" s="164">
        <v>0.72</v>
      </c>
      <c r="F541" s="164">
        <v>9.9500000000000005E-3</v>
      </c>
    </row>
    <row r="542" spans="1:7" s="76" customFormat="1" outlineLevel="1">
      <c r="A542" s="161" t="s">
        <v>965</v>
      </c>
      <c r="B542" s="162" t="s">
        <v>379</v>
      </c>
      <c r="C542" s="163" t="s">
        <v>380</v>
      </c>
      <c r="D542" s="162" t="s">
        <v>244</v>
      </c>
      <c r="E542" s="164">
        <v>0.57999999999999996</v>
      </c>
      <c r="F542" s="164">
        <v>8.0160000000000006E-3</v>
      </c>
    </row>
    <row r="543" spans="1:7" s="76" customFormat="1" outlineLevel="1">
      <c r="A543" s="161" t="s">
        <v>966</v>
      </c>
      <c r="B543" s="162" t="s">
        <v>388</v>
      </c>
      <c r="C543" s="163" t="s">
        <v>389</v>
      </c>
      <c r="D543" s="162" t="s">
        <v>244</v>
      </c>
      <c r="E543" s="164">
        <v>1.26</v>
      </c>
      <c r="F543" s="164">
        <v>1.7413000000000001E-2</v>
      </c>
    </row>
    <row r="544" spans="1:7" s="75" customFormat="1" outlineLevel="1">
      <c r="A544" s="165" t="s">
        <v>967</v>
      </c>
      <c r="B544" s="166" t="s">
        <v>554</v>
      </c>
      <c r="C544" s="167" t="s">
        <v>555</v>
      </c>
      <c r="D544" s="166" t="s">
        <v>274</v>
      </c>
      <c r="E544" s="168">
        <v>0.01</v>
      </c>
      <c r="F544" s="168">
        <v>1.3799999999999999E-4</v>
      </c>
    </row>
    <row r="545" spans="1:7" s="75" customFormat="1" outlineLevel="1">
      <c r="A545" s="169" t="s">
        <v>968</v>
      </c>
      <c r="B545" s="170" t="s">
        <v>394</v>
      </c>
      <c r="C545" s="171" t="s">
        <v>395</v>
      </c>
      <c r="D545" s="170" t="s">
        <v>396</v>
      </c>
      <c r="E545" s="172">
        <v>7.6</v>
      </c>
      <c r="F545" s="172">
        <v>0.105032</v>
      </c>
    </row>
    <row r="546" spans="1:7" s="75" customFormat="1" outlineLevel="1">
      <c r="A546" s="169" t="s">
        <v>969</v>
      </c>
      <c r="B546" s="170" t="s">
        <v>558</v>
      </c>
      <c r="C546" s="171" t="s">
        <v>559</v>
      </c>
      <c r="D546" s="170" t="s">
        <v>361</v>
      </c>
      <c r="E546" s="172">
        <v>5</v>
      </c>
      <c r="F546" s="172">
        <v>6.9099999999999995E-2</v>
      </c>
    </row>
    <row r="547" spans="1:7" s="70" customFormat="1">
      <c r="A547" s="145" t="s">
        <v>970</v>
      </c>
      <c r="B547" s="146" t="s">
        <v>561</v>
      </c>
      <c r="C547" s="146" t="s">
        <v>406</v>
      </c>
      <c r="D547" s="147" t="s">
        <v>274</v>
      </c>
      <c r="E547" s="313">
        <v>7.8949999999999992E-3</v>
      </c>
      <c r="F547" s="314"/>
      <c r="G547" s="148"/>
    </row>
    <row r="548" spans="1:7" s="70" customFormat="1">
      <c r="A548" s="145" t="s">
        <v>971</v>
      </c>
      <c r="B548" s="146" t="s">
        <v>561</v>
      </c>
      <c r="C548" s="146" t="s">
        <v>811</v>
      </c>
      <c r="D548" s="147" t="s">
        <v>274</v>
      </c>
      <c r="E548" s="313">
        <v>1.714E-3</v>
      </c>
      <c r="F548" s="314"/>
      <c r="G548" s="148"/>
    </row>
    <row r="549" spans="1:7" s="70" customFormat="1">
      <c r="A549" s="179"/>
      <c r="B549" s="180"/>
      <c r="C549" s="306" t="s">
        <v>911</v>
      </c>
      <c r="D549" s="306"/>
      <c r="E549" s="180"/>
      <c r="F549" s="181"/>
      <c r="G549" s="133"/>
    </row>
    <row r="550" spans="1:7" s="70" customFormat="1">
      <c r="A550" s="145" t="s">
        <v>972</v>
      </c>
      <c r="B550" s="146" t="s">
        <v>561</v>
      </c>
      <c r="C550" s="146" t="s">
        <v>467</v>
      </c>
      <c r="D550" s="147" t="s">
        <v>274</v>
      </c>
      <c r="E550" s="313">
        <v>4.4879999999999998E-3</v>
      </c>
      <c r="F550" s="314"/>
      <c r="G550" s="148"/>
    </row>
    <row r="551" spans="1:7" s="70" customFormat="1">
      <c r="A551" s="179"/>
      <c r="B551" s="180"/>
      <c r="C551" s="306" t="s">
        <v>973</v>
      </c>
      <c r="D551" s="306"/>
      <c r="E551" s="180"/>
      <c r="F551" s="181"/>
      <c r="G551" s="133"/>
    </row>
    <row r="552" spans="1:7" s="70" customFormat="1" ht="25.5">
      <c r="A552" s="145" t="s">
        <v>974</v>
      </c>
      <c r="B552" s="146" t="s">
        <v>519</v>
      </c>
      <c r="C552" s="146" t="s">
        <v>883</v>
      </c>
      <c r="D552" s="147" t="s">
        <v>248</v>
      </c>
      <c r="E552" s="311">
        <v>1.406E-2</v>
      </c>
      <c r="F552" s="312"/>
      <c r="G552" s="148"/>
    </row>
    <row r="553" spans="1:7" s="74" customFormat="1" outlineLevel="1">
      <c r="A553" s="149" t="s">
        <v>975</v>
      </c>
      <c r="B553" s="150" t="s">
        <v>231</v>
      </c>
      <c r="C553" s="151" t="s">
        <v>236</v>
      </c>
      <c r="D553" s="150" t="s">
        <v>237</v>
      </c>
      <c r="E553" s="152">
        <v>1463.2</v>
      </c>
      <c r="F553" s="152">
        <v>20.572600000000001</v>
      </c>
    </row>
    <row r="554" spans="1:7" s="75" customFormat="1" outlineLevel="1">
      <c r="A554" s="153" t="s">
        <v>976</v>
      </c>
      <c r="B554" s="154" t="s">
        <v>239</v>
      </c>
      <c r="C554" s="155" t="s">
        <v>240</v>
      </c>
      <c r="D554" s="154" t="s">
        <v>237</v>
      </c>
      <c r="E554" s="156">
        <v>92.05</v>
      </c>
      <c r="F554" s="156">
        <v>1.2942</v>
      </c>
    </row>
    <row r="555" spans="1:7" s="76" customFormat="1" outlineLevel="1">
      <c r="A555" s="157" t="s">
        <v>977</v>
      </c>
      <c r="B555" s="158" t="s">
        <v>331</v>
      </c>
      <c r="C555" s="159" t="s">
        <v>332</v>
      </c>
      <c r="D555" s="158" t="s">
        <v>244</v>
      </c>
      <c r="E555" s="160">
        <v>0.27</v>
      </c>
      <c r="F555" s="160">
        <v>3.7959999999999999E-3</v>
      </c>
    </row>
    <row r="556" spans="1:7" s="76" customFormat="1" outlineLevel="1">
      <c r="A556" s="161" t="s">
        <v>978</v>
      </c>
      <c r="B556" s="162" t="s">
        <v>334</v>
      </c>
      <c r="C556" s="163" t="s">
        <v>335</v>
      </c>
      <c r="D556" s="162" t="s">
        <v>244</v>
      </c>
      <c r="E556" s="164">
        <v>59.26</v>
      </c>
      <c r="F556" s="164">
        <v>0.83319600000000005</v>
      </c>
    </row>
    <row r="557" spans="1:7" s="76" customFormat="1" ht="24" outlineLevel="1">
      <c r="A557" s="161" t="s">
        <v>979</v>
      </c>
      <c r="B557" s="162" t="s">
        <v>337</v>
      </c>
      <c r="C557" s="163" t="s">
        <v>338</v>
      </c>
      <c r="D557" s="162" t="s">
        <v>244</v>
      </c>
      <c r="E557" s="164">
        <v>2.39</v>
      </c>
      <c r="F557" s="164">
        <v>3.3603000000000001E-2</v>
      </c>
    </row>
    <row r="558" spans="1:7" s="76" customFormat="1" outlineLevel="1">
      <c r="A558" s="161" t="s">
        <v>980</v>
      </c>
      <c r="B558" s="162" t="s">
        <v>340</v>
      </c>
      <c r="C558" s="163" t="s">
        <v>341</v>
      </c>
      <c r="D558" s="162" t="s">
        <v>244</v>
      </c>
      <c r="E558" s="164">
        <v>1.9</v>
      </c>
      <c r="F558" s="164">
        <v>2.6714000000000002E-2</v>
      </c>
    </row>
    <row r="559" spans="1:7" s="76" customFormat="1" outlineLevel="1">
      <c r="A559" s="161" t="s">
        <v>981</v>
      </c>
      <c r="B559" s="162" t="s">
        <v>343</v>
      </c>
      <c r="C559" s="163" t="s">
        <v>344</v>
      </c>
      <c r="D559" s="162" t="s">
        <v>244</v>
      </c>
      <c r="E559" s="164">
        <v>3.59</v>
      </c>
      <c r="F559" s="164">
        <v>5.0474999999999999E-2</v>
      </c>
    </row>
    <row r="560" spans="1:7" s="75" customFormat="1" outlineLevel="1">
      <c r="A560" s="165" t="s">
        <v>982</v>
      </c>
      <c r="B560" s="166" t="s">
        <v>346</v>
      </c>
      <c r="C560" s="167" t="s">
        <v>347</v>
      </c>
      <c r="D560" s="166" t="s">
        <v>270</v>
      </c>
      <c r="E560" s="168">
        <v>102</v>
      </c>
      <c r="F560" s="168">
        <v>1.4340999999999999</v>
      </c>
    </row>
    <row r="561" spans="1:7" s="75" customFormat="1" outlineLevel="1">
      <c r="A561" s="169" t="s">
        <v>983</v>
      </c>
      <c r="B561" s="170" t="s">
        <v>299</v>
      </c>
      <c r="C561" s="171" t="s">
        <v>300</v>
      </c>
      <c r="D561" s="170" t="s">
        <v>270</v>
      </c>
      <c r="E561" s="172">
        <v>0.25</v>
      </c>
      <c r="F561" s="172">
        <v>3.5149999999999999E-3</v>
      </c>
    </row>
    <row r="562" spans="1:7" s="75" customFormat="1" outlineLevel="1">
      <c r="A562" s="169" t="s">
        <v>984</v>
      </c>
      <c r="B562" s="170" t="s">
        <v>350</v>
      </c>
      <c r="C562" s="171" t="s">
        <v>351</v>
      </c>
      <c r="D562" s="170" t="s">
        <v>274</v>
      </c>
      <c r="E562" s="172">
        <v>4.4999999999999998E-2</v>
      </c>
      <c r="F562" s="172">
        <v>6.3299999999999999E-4</v>
      </c>
    </row>
    <row r="563" spans="1:7" s="75" customFormat="1" outlineLevel="1">
      <c r="A563" s="169" t="s">
        <v>985</v>
      </c>
      <c r="B563" s="170" t="s">
        <v>353</v>
      </c>
      <c r="C563" s="171" t="s">
        <v>354</v>
      </c>
      <c r="D563" s="170" t="s">
        <v>274</v>
      </c>
      <c r="E563" s="172">
        <v>8.4000000000000005E-2</v>
      </c>
      <c r="F563" s="172">
        <v>1.181E-3</v>
      </c>
    </row>
    <row r="564" spans="1:7" s="75" customFormat="1" ht="24" outlineLevel="1">
      <c r="A564" s="169" t="s">
        <v>986</v>
      </c>
      <c r="B564" s="170" t="s">
        <v>535</v>
      </c>
      <c r="C564" s="171" t="s">
        <v>536</v>
      </c>
      <c r="D564" s="170" t="s">
        <v>270</v>
      </c>
      <c r="E564" s="172">
        <v>1.7</v>
      </c>
      <c r="F564" s="172">
        <v>2.3902E-2</v>
      </c>
    </row>
    <row r="565" spans="1:7" s="75" customFormat="1" ht="24" outlineLevel="1">
      <c r="A565" s="169" t="s">
        <v>987</v>
      </c>
      <c r="B565" s="170" t="s">
        <v>538</v>
      </c>
      <c r="C565" s="171" t="s">
        <v>539</v>
      </c>
      <c r="D565" s="170" t="s">
        <v>270</v>
      </c>
      <c r="E565" s="172">
        <v>0.25</v>
      </c>
      <c r="F565" s="172">
        <v>3.5149999999999999E-3</v>
      </c>
    </row>
    <row r="566" spans="1:7" s="75" customFormat="1" outlineLevel="1">
      <c r="A566" s="169" t="s">
        <v>988</v>
      </c>
      <c r="B566" s="170" t="s">
        <v>366</v>
      </c>
      <c r="C566" s="171" t="s">
        <v>367</v>
      </c>
      <c r="D566" s="170" t="s">
        <v>361</v>
      </c>
      <c r="E566" s="172">
        <v>135</v>
      </c>
      <c r="F566" s="172">
        <v>1.8980999999999999</v>
      </c>
    </row>
    <row r="567" spans="1:7" s="70" customFormat="1" ht="51">
      <c r="A567" s="145" t="s">
        <v>989</v>
      </c>
      <c r="B567" s="146" t="s">
        <v>542</v>
      </c>
      <c r="C567" s="146" t="s">
        <v>543</v>
      </c>
      <c r="D567" s="147" t="s">
        <v>371</v>
      </c>
      <c r="E567" s="311">
        <v>0.11020000000000001</v>
      </c>
      <c r="F567" s="312"/>
      <c r="G567" s="148"/>
    </row>
    <row r="568" spans="1:7" s="74" customFormat="1" outlineLevel="1">
      <c r="A568" s="149" t="s">
        <v>990</v>
      </c>
      <c r="B568" s="150" t="s">
        <v>231</v>
      </c>
      <c r="C568" s="151" t="s">
        <v>236</v>
      </c>
      <c r="D568" s="150" t="s">
        <v>237</v>
      </c>
      <c r="E568" s="152">
        <v>107.61</v>
      </c>
      <c r="F568" s="152">
        <v>11.858599999999999</v>
      </c>
    </row>
    <row r="569" spans="1:7" s="75" customFormat="1" outlineLevel="1">
      <c r="A569" s="153" t="s">
        <v>991</v>
      </c>
      <c r="B569" s="154" t="s">
        <v>239</v>
      </c>
      <c r="C569" s="155" t="s">
        <v>240</v>
      </c>
      <c r="D569" s="154" t="s">
        <v>237</v>
      </c>
      <c r="E569" s="156">
        <v>1.7</v>
      </c>
      <c r="F569" s="156">
        <v>0.18734000000000001</v>
      </c>
    </row>
    <row r="570" spans="1:7" s="76" customFormat="1" outlineLevel="1">
      <c r="A570" s="157" t="s">
        <v>992</v>
      </c>
      <c r="B570" s="158" t="s">
        <v>331</v>
      </c>
      <c r="C570" s="159" t="s">
        <v>332</v>
      </c>
      <c r="D570" s="158" t="s">
        <v>244</v>
      </c>
      <c r="E570" s="160">
        <v>0.98</v>
      </c>
      <c r="F570" s="160">
        <v>0.10799599999999999</v>
      </c>
    </row>
    <row r="571" spans="1:7" s="76" customFormat="1" ht="24" outlineLevel="1">
      <c r="A571" s="161" t="s">
        <v>993</v>
      </c>
      <c r="B571" s="162" t="s">
        <v>548</v>
      </c>
      <c r="C571" s="163" t="s">
        <v>549</v>
      </c>
      <c r="D571" s="162" t="s">
        <v>244</v>
      </c>
      <c r="E571" s="164">
        <v>2.73</v>
      </c>
      <c r="F571" s="164">
        <v>0.300846</v>
      </c>
    </row>
    <row r="572" spans="1:7" s="76" customFormat="1" ht="24" outlineLevel="1">
      <c r="A572" s="161" t="s">
        <v>994</v>
      </c>
      <c r="B572" s="162" t="s">
        <v>450</v>
      </c>
      <c r="C572" s="163" t="s">
        <v>451</v>
      </c>
      <c r="D572" s="162" t="s">
        <v>244</v>
      </c>
      <c r="E572" s="164">
        <v>0.72</v>
      </c>
      <c r="F572" s="164">
        <v>7.9343999999999998E-2</v>
      </c>
    </row>
    <row r="573" spans="1:7" s="76" customFormat="1" outlineLevel="1">
      <c r="A573" s="161" t="s">
        <v>995</v>
      </c>
      <c r="B573" s="162" t="s">
        <v>379</v>
      </c>
      <c r="C573" s="163" t="s">
        <v>380</v>
      </c>
      <c r="D573" s="162" t="s">
        <v>244</v>
      </c>
      <c r="E573" s="164">
        <v>0.57999999999999996</v>
      </c>
      <c r="F573" s="164">
        <v>6.3916000000000001E-2</v>
      </c>
    </row>
    <row r="574" spans="1:7" s="76" customFormat="1" outlineLevel="1">
      <c r="A574" s="161" t="s">
        <v>996</v>
      </c>
      <c r="B574" s="162" t="s">
        <v>388</v>
      </c>
      <c r="C574" s="163" t="s">
        <v>389</v>
      </c>
      <c r="D574" s="162" t="s">
        <v>244</v>
      </c>
      <c r="E574" s="164">
        <v>1.26</v>
      </c>
      <c r="F574" s="164">
        <v>0.138852</v>
      </c>
    </row>
    <row r="575" spans="1:7" s="75" customFormat="1" outlineLevel="1">
      <c r="A575" s="165" t="s">
        <v>997</v>
      </c>
      <c r="B575" s="166" t="s">
        <v>554</v>
      </c>
      <c r="C575" s="167" t="s">
        <v>555</v>
      </c>
      <c r="D575" s="166" t="s">
        <v>274</v>
      </c>
      <c r="E575" s="168">
        <v>0.01</v>
      </c>
      <c r="F575" s="168">
        <v>1.1019999999999999E-3</v>
      </c>
    </row>
    <row r="576" spans="1:7" s="75" customFormat="1" outlineLevel="1">
      <c r="A576" s="169" t="s">
        <v>998</v>
      </c>
      <c r="B576" s="170" t="s">
        <v>394</v>
      </c>
      <c r="C576" s="171" t="s">
        <v>395</v>
      </c>
      <c r="D576" s="170" t="s">
        <v>396</v>
      </c>
      <c r="E576" s="172">
        <v>7.6</v>
      </c>
      <c r="F576" s="172">
        <v>0.83752000000000004</v>
      </c>
    </row>
    <row r="577" spans="1:7" s="75" customFormat="1" outlineLevel="1">
      <c r="A577" s="169" t="s">
        <v>999</v>
      </c>
      <c r="B577" s="170" t="s">
        <v>558</v>
      </c>
      <c r="C577" s="171" t="s">
        <v>559</v>
      </c>
      <c r="D577" s="170" t="s">
        <v>361</v>
      </c>
      <c r="E577" s="172">
        <v>5</v>
      </c>
      <c r="F577" s="172">
        <v>0.55100000000000005</v>
      </c>
    </row>
    <row r="578" spans="1:7" s="70" customFormat="1">
      <c r="A578" s="145" t="s">
        <v>1000</v>
      </c>
      <c r="B578" s="146" t="s">
        <v>561</v>
      </c>
      <c r="C578" s="146" t="s">
        <v>406</v>
      </c>
      <c r="D578" s="147" t="s">
        <v>274</v>
      </c>
      <c r="E578" s="313">
        <v>6.5892000000000006E-2</v>
      </c>
      <c r="F578" s="314"/>
      <c r="G578" s="148"/>
    </row>
    <row r="579" spans="1:7" s="70" customFormat="1">
      <c r="A579" s="145" t="s">
        <v>1001</v>
      </c>
      <c r="B579" s="146" t="s">
        <v>561</v>
      </c>
      <c r="C579" s="146" t="s">
        <v>811</v>
      </c>
      <c r="D579" s="147" t="s">
        <v>274</v>
      </c>
      <c r="E579" s="313">
        <v>1.2407E-2</v>
      </c>
      <c r="F579" s="314"/>
      <c r="G579" s="148"/>
    </row>
    <row r="580" spans="1:7" s="70" customFormat="1">
      <c r="A580" s="179"/>
      <c r="B580" s="180"/>
      <c r="C580" s="306" t="s">
        <v>911</v>
      </c>
      <c r="D580" s="306"/>
      <c r="E580" s="180"/>
      <c r="F580" s="181"/>
      <c r="G580" s="133"/>
    </row>
    <row r="581" spans="1:7" s="70" customFormat="1">
      <c r="A581" s="145" t="s">
        <v>1002</v>
      </c>
      <c r="B581" s="146" t="s">
        <v>561</v>
      </c>
      <c r="C581" s="146" t="s">
        <v>467</v>
      </c>
      <c r="D581" s="147" t="s">
        <v>274</v>
      </c>
      <c r="E581" s="313">
        <v>3.4105000000000003E-2</v>
      </c>
      <c r="F581" s="314"/>
      <c r="G581" s="148"/>
    </row>
    <row r="582" spans="1:7" ht="15.75">
      <c r="A582" s="315" t="s">
        <v>1003</v>
      </c>
      <c r="B582" s="316"/>
      <c r="C582" s="316"/>
      <c r="D582" s="316"/>
      <c r="E582" s="316"/>
      <c r="F582" s="317"/>
      <c r="G582" s="132"/>
    </row>
    <row r="583" spans="1:7" s="70" customFormat="1" ht="25.5">
      <c r="A583" s="145" t="s">
        <v>1004</v>
      </c>
      <c r="B583" s="146" t="s">
        <v>1005</v>
      </c>
      <c r="C583" s="146" t="s">
        <v>1006</v>
      </c>
      <c r="D583" s="147" t="s">
        <v>1007</v>
      </c>
      <c r="E583" s="311">
        <v>0.28999999999999998</v>
      </c>
      <c r="F583" s="312"/>
      <c r="G583" s="148"/>
    </row>
    <row r="584" spans="1:7" s="74" customFormat="1" outlineLevel="1">
      <c r="A584" s="149" t="s">
        <v>1008</v>
      </c>
      <c r="B584" s="150" t="s">
        <v>231</v>
      </c>
      <c r="C584" s="151" t="s">
        <v>236</v>
      </c>
      <c r="D584" s="150" t="s">
        <v>237</v>
      </c>
      <c r="E584" s="152">
        <v>266</v>
      </c>
      <c r="F584" s="152">
        <v>77.14</v>
      </c>
    </row>
    <row r="585" spans="1:7" s="75" customFormat="1" outlineLevel="1">
      <c r="A585" s="153" t="s">
        <v>1009</v>
      </c>
      <c r="B585" s="154" t="s">
        <v>239</v>
      </c>
      <c r="C585" s="155" t="s">
        <v>240</v>
      </c>
      <c r="D585" s="154" t="s">
        <v>237</v>
      </c>
      <c r="E585" s="156">
        <v>47.63</v>
      </c>
      <c r="F585" s="156">
        <v>13.8127</v>
      </c>
    </row>
    <row r="586" spans="1:7" s="76" customFormat="1" ht="24" outlineLevel="1">
      <c r="A586" s="157" t="s">
        <v>1010</v>
      </c>
      <c r="B586" s="158" t="s">
        <v>337</v>
      </c>
      <c r="C586" s="159" t="s">
        <v>338</v>
      </c>
      <c r="D586" s="158" t="s">
        <v>244</v>
      </c>
      <c r="E586" s="160">
        <v>45.41</v>
      </c>
      <c r="F586" s="160">
        <v>13.168900000000001</v>
      </c>
    </row>
    <row r="587" spans="1:7" s="76" customFormat="1" outlineLevel="1">
      <c r="A587" s="161" t="s">
        <v>1011</v>
      </c>
      <c r="B587" s="162" t="s">
        <v>578</v>
      </c>
      <c r="C587" s="163" t="s">
        <v>579</v>
      </c>
      <c r="D587" s="162" t="s">
        <v>244</v>
      </c>
      <c r="E587" s="164">
        <v>28.12</v>
      </c>
      <c r="F587" s="164">
        <v>8.1547999999999998</v>
      </c>
    </row>
    <row r="588" spans="1:7" s="76" customFormat="1" outlineLevel="1">
      <c r="A588" s="161" t="s">
        <v>1012</v>
      </c>
      <c r="B588" s="162" t="s">
        <v>512</v>
      </c>
      <c r="C588" s="163" t="s">
        <v>344</v>
      </c>
      <c r="D588" s="162" t="s">
        <v>244</v>
      </c>
      <c r="E588" s="164">
        <v>2.2200000000000002</v>
      </c>
      <c r="F588" s="164">
        <v>0.64380000000000004</v>
      </c>
    </row>
    <row r="589" spans="1:7" s="75" customFormat="1" outlineLevel="1">
      <c r="A589" s="165" t="s">
        <v>1013</v>
      </c>
      <c r="B589" s="166" t="s">
        <v>1014</v>
      </c>
      <c r="C589" s="167" t="s">
        <v>1015</v>
      </c>
      <c r="D589" s="166" t="s">
        <v>270</v>
      </c>
      <c r="E589" s="168">
        <v>6.53</v>
      </c>
      <c r="F589" s="168">
        <v>1.8936999999999999</v>
      </c>
    </row>
    <row r="590" spans="1:7" s="75" customFormat="1" outlineLevel="1">
      <c r="A590" s="169" t="s">
        <v>1016</v>
      </c>
      <c r="B590" s="170" t="s">
        <v>1017</v>
      </c>
      <c r="C590" s="171" t="s">
        <v>1018</v>
      </c>
      <c r="D590" s="170" t="s">
        <v>274</v>
      </c>
      <c r="E590" s="172">
        <v>0.05</v>
      </c>
      <c r="F590" s="172">
        <v>1.4500000000000001E-2</v>
      </c>
    </row>
    <row r="591" spans="1:7" s="75" customFormat="1" outlineLevel="1">
      <c r="A591" s="169" t="s">
        <v>1019</v>
      </c>
      <c r="B591" s="170" t="s">
        <v>1020</v>
      </c>
      <c r="C591" s="171" t="s">
        <v>1021</v>
      </c>
      <c r="D591" s="170" t="s">
        <v>274</v>
      </c>
      <c r="E591" s="172">
        <v>8.9999999999999993E-3</v>
      </c>
      <c r="F591" s="172">
        <v>2.6099999999999999E-3</v>
      </c>
    </row>
    <row r="592" spans="1:7" s="75" customFormat="1" ht="36" outlineLevel="1">
      <c r="A592" s="169" t="s">
        <v>1022</v>
      </c>
      <c r="B592" s="170" t="s">
        <v>1023</v>
      </c>
      <c r="C592" s="171" t="s">
        <v>1024</v>
      </c>
      <c r="D592" s="170" t="s">
        <v>274</v>
      </c>
      <c r="E592" s="172">
        <v>0.106</v>
      </c>
      <c r="F592" s="172">
        <v>3.074E-2</v>
      </c>
    </row>
    <row r="593" spans="1:7" s="70" customFormat="1">
      <c r="A593" s="145" t="s">
        <v>1025</v>
      </c>
      <c r="B593" s="146" t="s">
        <v>561</v>
      </c>
      <c r="C593" s="146" t="s">
        <v>1026</v>
      </c>
      <c r="D593" s="147" t="s">
        <v>400</v>
      </c>
      <c r="E593" s="313">
        <v>13</v>
      </c>
      <c r="F593" s="314"/>
      <c r="G593" s="148"/>
    </row>
    <row r="594" spans="1:7" s="70" customFormat="1">
      <c r="A594" s="145" t="s">
        <v>1027</v>
      </c>
      <c r="B594" s="146" t="s">
        <v>561</v>
      </c>
      <c r="C594" s="146" t="s">
        <v>1028</v>
      </c>
      <c r="D594" s="147" t="s">
        <v>400</v>
      </c>
      <c r="E594" s="313">
        <v>9</v>
      </c>
      <c r="F594" s="314"/>
      <c r="G594" s="148"/>
    </row>
    <row r="595" spans="1:7" s="70" customFormat="1">
      <c r="A595" s="145" t="s">
        <v>1029</v>
      </c>
      <c r="B595" s="146" t="s">
        <v>561</v>
      </c>
      <c r="C595" s="146" t="s">
        <v>1030</v>
      </c>
      <c r="D595" s="147" t="s">
        <v>400</v>
      </c>
      <c r="E595" s="313">
        <v>4</v>
      </c>
      <c r="F595" s="314"/>
      <c r="G595" s="148"/>
    </row>
    <row r="596" spans="1:7" s="70" customFormat="1">
      <c r="A596" s="145" t="s">
        <v>1031</v>
      </c>
      <c r="B596" s="146" t="s">
        <v>561</v>
      </c>
      <c r="C596" s="146" t="s">
        <v>1032</v>
      </c>
      <c r="D596" s="147" t="s">
        <v>400</v>
      </c>
      <c r="E596" s="313">
        <v>3</v>
      </c>
      <c r="F596" s="314"/>
      <c r="G596" s="148"/>
    </row>
    <row r="597" spans="1:7" s="70" customFormat="1">
      <c r="A597" s="179"/>
      <c r="B597" s="180"/>
      <c r="C597" s="306" t="s">
        <v>1033</v>
      </c>
      <c r="D597" s="306"/>
      <c r="E597" s="180"/>
      <c r="F597" s="181"/>
      <c r="G597" s="133"/>
    </row>
    <row r="598" spans="1:7" s="70" customFormat="1">
      <c r="A598" s="145" t="s">
        <v>1034</v>
      </c>
      <c r="B598" s="146" t="s">
        <v>849</v>
      </c>
      <c r="C598" s="146" t="s">
        <v>850</v>
      </c>
      <c r="D598" s="147" t="s">
        <v>248</v>
      </c>
      <c r="E598" s="311">
        <v>4.2630000000000001E-2</v>
      </c>
      <c r="F598" s="312"/>
      <c r="G598" s="148"/>
    </row>
    <row r="599" spans="1:7" s="74" customFormat="1" outlineLevel="1">
      <c r="A599" s="149" t="s">
        <v>1035</v>
      </c>
      <c r="B599" s="150" t="s">
        <v>231</v>
      </c>
      <c r="C599" s="151" t="s">
        <v>236</v>
      </c>
      <c r="D599" s="150" t="s">
        <v>237</v>
      </c>
      <c r="E599" s="152">
        <v>1016.26</v>
      </c>
      <c r="F599" s="152">
        <v>43.3232</v>
      </c>
    </row>
    <row r="600" spans="1:7" s="75" customFormat="1" outlineLevel="1">
      <c r="A600" s="153" t="s">
        <v>1036</v>
      </c>
      <c r="B600" s="154" t="s">
        <v>239</v>
      </c>
      <c r="C600" s="155" t="s">
        <v>240</v>
      </c>
      <c r="D600" s="154" t="s">
        <v>237</v>
      </c>
      <c r="E600" s="156">
        <v>72.31</v>
      </c>
      <c r="F600" s="156">
        <v>3.0825999999999998</v>
      </c>
    </row>
    <row r="601" spans="1:7" s="76" customFormat="1" outlineLevel="1">
      <c r="A601" s="157" t="s">
        <v>1037</v>
      </c>
      <c r="B601" s="158" t="s">
        <v>331</v>
      </c>
      <c r="C601" s="159" t="s">
        <v>332</v>
      </c>
      <c r="D601" s="158" t="s">
        <v>244</v>
      </c>
      <c r="E601" s="160">
        <v>0.27</v>
      </c>
      <c r="F601" s="160">
        <v>1.1509999999999999E-2</v>
      </c>
    </row>
    <row r="602" spans="1:7" s="76" customFormat="1" outlineLevel="1">
      <c r="A602" s="161" t="s">
        <v>1038</v>
      </c>
      <c r="B602" s="162" t="s">
        <v>334</v>
      </c>
      <c r="C602" s="163" t="s">
        <v>335</v>
      </c>
      <c r="D602" s="162" t="s">
        <v>244</v>
      </c>
      <c r="E602" s="164">
        <v>49.09</v>
      </c>
      <c r="F602" s="164">
        <v>2.0926999999999998</v>
      </c>
    </row>
    <row r="603" spans="1:7" s="76" customFormat="1" ht="24" outlineLevel="1">
      <c r="A603" s="161" t="s">
        <v>1039</v>
      </c>
      <c r="B603" s="162" t="s">
        <v>337</v>
      </c>
      <c r="C603" s="163" t="s">
        <v>338</v>
      </c>
      <c r="D603" s="162" t="s">
        <v>244</v>
      </c>
      <c r="E603" s="164">
        <v>70.81</v>
      </c>
      <c r="F603" s="164">
        <v>3.0186000000000002</v>
      </c>
    </row>
    <row r="604" spans="1:7" s="76" customFormat="1" outlineLevel="1">
      <c r="A604" s="161" t="s">
        <v>1040</v>
      </c>
      <c r="B604" s="162" t="s">
        <v>578</v>
      </c>
      <c r="C604" s="163" t="s">
        <v>579</v>
      </c>
      <c r="D604" s="162" t="s">
        <v>244</v>
      </c>
      <c r="E604" s="164">
        <v>208.25</v>
      </c>
      <c r="F604" s="164">
        <v>8.8777000000000008</v>
      </c>
    </row>
    <row r="605" spans="1:7" s="76" customFormat="1" outlineLevel="1">
      <c r="A605" s="161" t="s">
        <v>1041</v>
      </c>
      <c r="B605" s="162" t="s">
        <v>343</v>
      </c>
      <c r="C605" s="163" t="s">
        <v>344</v>
      </c>
      <c r="D605" s="162" t="s">
        <v>244</v>
      </c>
      <c r="E605" s="164">
        <v>1.23</v>
      </c>
      <c r="F605" s="164">
        <v>5.2435000000000002E-2</v>
      </c>
    </row>
    <row r="606" spans="1:7" s="75" customFormat="1" outlineLevel="1">
      <c r="A606" s="165" t="s">
        <v>1042</v>
      </c>
      <c r="B606" s="166" t="s">
        <v>346</v>
      </c>
      <c r="C606" s="167" t="s">
        <v>347</v>
      </c>
      <c r="D606" s="166" t="s">
        <v>270</v>
      </c>
      <c r="E606" s="168">
        <v>101.5</v>
      </c>
      <c r="F606" s="168">
        <v>4.3269000000000002</v>
      </c>
    </row>
    <row r="607" spans="1:7" s="75" customFormat="1" outlineLevel="1">
      <c r="A607" s="169" t="s">
        <v>1043</v>
      </c>
      <c r="B607" s="170" t="s">
        <v>299</v>
      </c>
      <c r="C607" s="171" t="s">
        <v>300</v>
      </c>
      <c r="D607" s="170" t="s">
        <v>270</v>
      </c>
      <c r="E607" s="172">
        <v>0.12</v>
      </c>
      <c r="F607" s="172">
        <v>5.1159999999999999E-3</v>
      </c>
    </row>
    <row r="608" spans="1:7" s="75" customFormat="1" outlineLevel="1">
      <c r="A608" s="169" t="s">
        <v>1044</v>
      </c>
      <c r="B608" s="170" t="s">
        <v>350</v>
      </c>
      <c r="C608" s="171" t="s">
        <v>351</v>
      </c>
      <c r="D608" s="170" t="s">
        <v>274</v>
      </c>
      <c r="E608" s="172">
        <v>3.6999999999999998E-2</v>
      </c>
      <c r="F608" s="172">
        <v>1.5770000000000001E-3</v>
      </c>
    </row>
    <row r="609" spans="1:7" s="75" customFormat="1" outlineLevel="1">
      <c r="A609" s="169" t="s">
        <v>1045</v>
      </c>
      <c r="B609" s="170" t="s">
        <v>353</v>
      </c>
      <c r="C609" s="171" t="s">
        <v>354</v>
      </c>
      <c r="D609" s="170" t="s">
        <v>274</v>
      </c>
      <c r="E609" s="172">
        <v>0.04</v>
      </c>
      <c r="F609" s="172">
        <v>1.7049999999999999E-3</v>
      </c>
    </row>
    <row r="610" spans="1:7" s="75" customFormat="1" outlineLevel="1">
      <c r="A610" s="169" t="s">
        <v>1046</v>
      </c>
      <c r="B610" s="170" t="s">
        <v>356</v>
      </c>
      <c r="C610" s="171" t="s">
        <v>357</v>
      </c>
      <c r="D610" s="170" t="s">
        <v>274</v>
      </c>
      <c r="E610" s="172">
        <v>0.25</v>
      </c>
      <c r="F610" s="172">
        <v>1.0658000000000001E-2</v>
      </c>
    </row>
    <row r="611" spans="1:7" s="75" customFormat="1" outlineLevel="1">
      <c r="A611" s="169" t="s">
        <v>1047</v>
      </c>
      <c r="B611" s="170" t="s">
        <v>554</v>
      </c>
      <c r="C611" s="171" t="s">
        <v>555</v>
      </c>
      <c r="D611" s="170" t="s">
        <v>274</v>
      </c>
      <c r="E611" s="172">
        <v>0.25</v>
      </c>
      <c r="F611" s="172">
        <v>1.0658000000000001E-2</v>
      </c>
    </row>
    <row r="612" spans="1:7" s="75" customFormat="1" ht="24" outlineLevel="1">
      <c r="A612" s="169" t="s">
        <v>1048</v>
      </c>
      <c r="B612" s="170" t="s">
        <v>363</v>
      </c>
      <c r="C612" s="171" t="s">
        <v>364</v>
      </c>
      <c r="D612" s="170" t="s">
        <v>270</v>
      </c>
      <c r="E612" s="172">
        <v>0.81</v>
      </c>
      <c r="F612" s="172">
        <v>3.4529999999999998E-2</v>
      </c>
    </row>
    <row r="613" spans="1:7" s="75" customFormat="1" outlineLevel="1">
      <c r="A613" s="169" t="s">
        <v>1049</v>
      </c>
      <c r="B613" s="170" t="s">
        <v>366</v>
      </c>
      <c r="C613" s="171" t="s">
        <v>367</v>
      </c>
      <c r="D613" s="170" t="s">
        <v>361</v>
      </c>
      <c r="E613" s="172">
        <v>77.900000000000006</v>
      </c>
      <c r="F613" s="172">
        <v>3.3209</v>
      </c>
    </row>
    <row r="614" spans="1:7" s="70" customFormat="1" ht="51">
      <c r="A614" s="145" t="s">
        <v>320</v>
      </c>
      <c r="B614" s="146" t="s">
        <v>599</v>
      </c>
      <c r="C614" s="146" t="s">
        <v>600</v>
      </c>
      <c r="D614" s="147" t="s">
        <v>371</v>
      </c>
      <c r="E614" s="311">
        <v>0.315</v>
      </c>
      <c r="F614" s="312"/>
      <c r="G614" s="148"/>
    </row>
    <row r="615" spans="1:7" s="74" customFormat="1" outlineLevel="1">
      <c r="A615" s="149" t="s">
        <v>1050</v>
      </c>
      <c r="B615" s="150" t="s">
        <v>231</v>
      </c>
      <c r="C615" s="151" t="s">
        <v>236</v>
      </c>
      <c r="D615" s="150" t="s">
        <v>237</v>
      </c>
      <c r="E615" s="152">
        <v>83.48</v>
      </c>
      <c r="F615" s="152">
        <v>26.296199999999999</v>
      </c>
    </row>
    <row r="616" spans="1:7" s="75" customFormat="1" outlineLevel="1">
      <c r="A616" s="153" t="s">
        <v>1051</v>
      </c>
      <c r="B616" s="154" t="s">
        <v>239</v>
      </c>
      <c r="C616" s="155" t="s">
        <v>240</v>
      </c>
      <c r="D616" s="154" t="s">
        <v>237</v>
      </c>
      <c r="E616" s="156">
        <v>1.83</v>
      </c>
      <c r="F616" s="156">
        <v>0.57645000000000002</v>
      </c>
    </row>
    <row r="617" spans="1:7" s="76" customFormat="1" outlineLevel="1">
      <c r="A617" s="157" t="s">
        <v>1052</v>
      </c>
      <c r="B617" s="158" t="s">
        <v>331</v>
      </c>
      <c r="C617" s="159" t="s">
        <v>332</v>
      </c>
      <c r="D617" s="158" t="s">
        <v>244</v>
      </c>
      <c r="E617" s="160">
        <v>0.98</v>
      </c>
      <c r="F617" s="160">
        <v>0.30869999999999997</v>
      </c>
    </row>
    <row r="618" spans="1:7" s="76" customFormat="1" outlineLevel="1">
      <c r="A618" s="161" t="s">
        <v>1053</v>
      </c>
      <c r="B618" s="162" t="s">
        <v>376</v>
      </c>
      <c r="C618" s="163" t="s">
        <v>377</v>
      </c>
      <c r="D618" s="162" t="s">
        <v>244</v>
      </c>
      <c r="E618" s="164">
        <v>0.12</v>
      </c>
      <c r="F618" s="164">
        <v>3.78E-2</v>
      </c>
    </row>
    <row r="619" spans="1:7" s="76" customFormat="1" outlineLevel="1">
      <c r="A619" s="161" t="s">
        <v>1054</v>
      </c>
      <c r="B619" s="162" t="s">
        <v>379</v>
      </c>
      <c r="C619" s="163" t="s">
        <v>380</v>
      </c>
      <c r="D619" s="162" t="s">
        <v>244</v>
      </c>
      <c r="E619" s="164">
        <v>1.4</v>
      </c>
      <c r="F619" s="164">
        <v>0.441</v>
      </c>
    </row>
    <row r="620" spans="1:7" s="76" customFormat="1" outlineLevel="1">
      <c r="A620" s="161" t="s">
        <v>1055</v>
      </c>
      <c r="B620" s="162" t="s">
        <v>607</v>
      </c>
      <c r="C620" s="163" t="s">
        <v>383</v>
      </c>
      <c r="D620" s="162" t="s">
        <v>244</v>
      </c>
      <c r="E620" s="164">
        <v>0.13</v>
      </c>
      <c r="F620" s="164">
        <v>4.095E-2</v>
      </c>
    </row>
    <row r="621" spans="1:7" s="76" customFormat="1" outlineLevel="1">
      <c r="A621" s="161" t="s">
        <v>1056</v>
      </c>
      <c r="B621" s="162" t="s">
        <v>385</v>
      </c>
      <c r="C621" s="163" t="s">
        <v>386</v>
      </c>
      <c r="D621" s="162" t="s">
        <v>244</v>
      </c>
      <c r="E621" s="164">
        <v>0.86</v>
      </c>
      <c r="F621" s="164">
        <v>0.27089999999999997</v>
      </c>
    </row>
    <row r="622" spans="1:7" s="76" customFormat="1" outlineLevel="1">
      <c r="A622" s="161" t="s">
        <v>1057</v>
      </c>
      <c r="B622" s="162" t="s">
        <v>388</v>
      </c>
      <c r="C622" s="163" t="s">
        <v>389</v>
      </c>
      <c r="D622" s="162" t="s">
        <v>244</v>
      </c>
      <c r="E622" s="164">
        <v>2.1</v>
      </c>
      <c r="F622" s="164">
        <v>0.66149999999999998</v>
      </c>
    </row>
    <row r="623" spans="1:7" s="75" customFormat="1" outlineLevel="1">
      <c r="A623" s="165" t="s">
        <v>1058</v>
      </c>
      <c r="B623" s="166" t="s">
        <v>391</v>
      </c>
      <c r="C623" s="167" t="s">
        <v>392</v>
      </c>
      <c r="D623" s="166" t="s">
        <v>270</v>
      </c>
      <c r="E623" s="168">
        <v>2.6</v>
      </c>
      <c r="F623" s="168">
        <v>0.81899999999999995</v>
      </c>
    </row>
    <row r="624" spans="1:7" s="75" customFormat="1" outlineLevel="1">
      <c r="A624" s="169" t="s">
        <v>1059</v>
      </c>
      <c r="B624" s="170" t="s">
        <v>394</v>
      </c>
      <c r="C624" s="171" t="s">
        <v>395</v>
      </c>
      <c r="D624" s="170" t="s">
        <v>396</v>
      </c>
      <c r="E624" s="172">
        <v>7</v>
      </c>
      <c r="F624" s="172">
        <v>2.2050000000000001</v>
      </c>
    </row>
    <row r="625" spans="1:7" s="75" customFormat="1" outlineLevel="1">
      <c r="A625" s="169" t="s">
        <v>1060</v>
      </c>
      <c r="B625" s="170" t="s">
        <v>398</v>
      </c>
      <c r="C625" s="171" t="s">
        <v>399</v>
      </c>
      <c r="D625" s="170" t="s">
        <v>400</v>
      </c>
      <c r="E625" s="172">
        <v>0.5</v>
      </c>
      <c r="F625" s="172">
        <v>0.1575</v>
      </c>
    </row>
    <row r="626" spans="1:7" s="75" customFormat="1" outlineLevel="1">
      <c r="A626" s="169" t="s">
        <v>1061</v>
      </c>
      <c r="B626" s="170" t="s">
        <v>402</v>
      </c>
      <c r="C626" s="171" t="s">
        <v>403</v>
      </c>
      <c r="D626" s="170" t="s">
        <v>396</v>
      </c>
      <c r="E626" s="172">
        <v>1.8</v>
      </c>
      <c r="F626" s="172">
        <v>0.56699999999999995</v>
      </c>
    </row>
    <row r="627" spans="1:7" s="70" customFormat="1">
      <c r="A627" s="145" t="s">
        <v>1062</v>
      </c>
      <c r="B627" s="146" t="s">
        <v>561</v>
      </c>
      <c r="C627" s="146" t="s">
        <v>406</v>
      </c>
      <c r="D627" s="147" t="s">
        <v>274</v>
      </c>
      <c r="E627" s="313">
        <v>0.25071599999999999</v>
      </c>
      <c r="F627" s="314"/>
      <c r="G627" s="148"/>
    </row>
    <row r="628" spans="1:7" s="70" customFormat="1">
      <c r="A628" s="145" t="s">
        <v>1063</v>
      </c>
      <c r="B628" s="146" t="s">
        <v>561</v>
      </c>
      <c r="C628" s="146" t="s">
        <v>811</v>
      </c>
      <c r="D628" s="147" t="s">
        <v>274</v>
      </c>
      <c r="E628" s="313">
        <v>7.0583999999999994E-2</v>
      </c>
      <c r="F628" s="314"/>
      <c r="G628" s="148"/>
    </row>
    <row r="629" spans="1:7" s="70" customFormat="1">
      <c r="A629" s="145" t="s">
        <v>1064</v>
      </c>
      <c r="B629" s="146" t="s">
        <v>1065</v>
      </c>
      <c r="C629" s="146" t="s">
        <v>1066</v>
      </c>
      <c r="D629" s="147" t="s">
        <v>248</v>
      </c>
      <c r="E629" s="311">
        <v>4.3560000000000001E-2</v>
      </c>
      <c r="F629" s="312"/>
      <c r="G629" s="148"/>
    </row>
    <row r="630" spans="1:7" s="74" customFormat="1" outlineLevel="1">
      <c r="A630" s="149" t="s">
        <v>1067</v>
      </c>
      <c r="B630" s="150" t="s">
        <v>231</v>
      </c>
      <c r="C630" s="151" t="s">
        <v>236</v>
      </c>
      <c r="D630" s="150" t="s">
        <v>237</v>
      </c>
      <c r="E630" s="152">
        <v>516.46</v>
      </c>
      <c r="F630" s="152">
        <v>22.497</v>
      </c>
    </row>
    <row r="631" spans="1:7" s="75" customFormat="1" outlineLevel="1">
      <c r="A631" s="153" t="s">
        <v>1068</v>
      </c>
      <c r="B631" s="154" t="s">
        <v>239</v>
      </c>
      <c r="C631" s="155" t="s">
        <v>240</v>
      </c>
      <c r="D631" s="154" t="s">
        <v>237</v>
      </c>
      <c r="E631" s="156">
        <v>61.5</v>
      </c>
      <c r="F631" s="156">
        <v>2.6789000000000001</v>
      </c>
    </row>
    <row r="632" spans="1:7" s="76" customFormat="1" outlineLevel="1">
      <c r="A632" s="157" t="s">
        <v>1069</v>
      </c>
      <c r="B632" s="158" t="s">
        <v>331</v>
      </c>
      <c r="C632" s="159" t="s">
        <v>332</v>
      </c>
      <c r="D632" s="158" t="s">
        <v>244</v>
      </c>
      <c r="E632" s="160">
        <v>0.27</v>
      </c>
      <c r="F632" s="160">
        <v>1.1761000000000001E-2</v>
      </c>
    </row>
    <row r="633" spans="1:7" s="76" customFormat="1" outlineLevel="1">
      <c r="A633" s="161" t="s">
        <v>1070</v>
      </c>
      <c r="B633" s="162" t="s">
        <v>334</v>
      </c>
      <c r="C633" s="163" t="s">
        <v>335</v>
      </c>
      <c r="D633" s="162" t="s">
        <v>244</v>
      </c>
      <c r="E633" s="164">
        <v>24.75</v>
      </c>
      <c r="F633" s="164">
        <v>1.0781000000000001</v>
      </c>
    </row>
    <row r="634" spans="1:7" s="76" customFormat="1" ht="24" outlineLevel="1">
      <c r="A634" s="161" t="s">
        <v>1071</v>
      </c>
      <c r="B634" s="162" t="s">
        <v>337</v>
      </c>
      <c r="C634" s="163" t="s">
        <v>338</v>
      </c>
      <c r="D634" s="162" t="s">
        <v>244</v>
      </c>
      <c r="E634" s="164">
        <v>0.72</v>
      </c>
      <c r="F634" s="164">
        <v>3.1363000000000002E-2</v>
      </c>
    </row>
    <row r="635" spans="1:7" s="76" customFormat="1" outlineLevel="1">
      <c r="A635" s="161" t="s">
        <v>1072</v>
      </c>
      <c r="B635" s="162" t="s">
        <v>578</v>
      </c>
      <c r="C635" s="163" t="s">
        <v>579</v>
      </c>
      <c r="D635" s="162" t="s">
        <v>244</v>
      </c>
      <c r="E635" s="164">
        <v>208.25</v>
      </c>
      <c r="F635" s="164">
        <v>9.0714000000000006</v>
      </c>
    </row>
    <row r="636" spans="1:7" s="76" customFormat="1" outlineLevel="1">
      <c r="A636" s="161" t="s">
        <v>1073</v>
      </c>
      <c r="B636" s="162" t="s">
        <v>343</v>
      </c>
      <c r="C636" s="163" t="s">
        <v>344</v>
      </c>
      <c r="D636" s="162" t="s">
        <v>244</v>
      </c>
      <c r="E636" s="164">
        <v>1.07</v>
      </c>
      <c r="F636" s="164">
        <v>4.6608999999999998E-2</v>
      </c>
    </row>
    <row r="637" spans="1:7" s="75" customFormat="1" outlineLevel="1">
      <c r="A637" s="165" t="s">
        <v>1074</v>
      </c>
      <c r="B637" s="166" t="s">
        <v>346</v>
      </c>
      <c r="C637" s="167" t="s">
        <v>347</v>
      </c>
      <c r="D637" s="166" t="s">
        <v>270</v>
      </c>
      <c r="E637" s="168">
        <v>101.5</v>
      </c>
      <c r="F637" s="168">
        <v>4.4212999999999996</v>
      </c>
    </row>
    <row r="638" spans="1:7" s="75" customFormat="1" outlineLevel="1">
      <c r="A638" s="169" t="s">
        <v>1075</v>
      </c>
      <c r="B638" s="170" t="s">
        <v>554</v>
      </c>
      <c r="C638" s="171" t="s">
        <v>555</v>
      </c>
      <c r="D638" s="170" t="s">
        <v>274</v>
      </c>
      <c r="E638" s="172">
        <v>0.25</v>
      </c>
      <c r="F638" s="172">
        <v>1.089E-2</v>
      </c>
    </row>
    <row r="639" spans="1:7" s="70" customFormat="1" ht="51">
      <c r="A639" s="145" t="s">
        <v>331</v>
      </c>
      <c r="B639" s="146" t="s">
        <v>599</v>
      </c>
      <c r="C639" s="146" t="s">
        <v>600</v>
      </c>
      <c r="D639" s="147" t="s">
        <v>371</v>
      </c>
      <c r="E639" s="311">
        <v>0.24262</v>
      </c>
      <c r="F639" s="312"/>
      <c r="G639" s="148"/>
    </row>
    <row r="640" spans="1:7" s="74" customFormat="1" outlineLevel="1">
      <c r="A640" s="149" t="s">
        <v>1076</v>
      </c>
      <c r="B640" s="150" t="s">
        <v>231</v>
      </c>
      <c r="C640" s="151" t="s">
        <v>236</v>
      </c>
      <c r="D640" s="150" t="s">
        <v>237</v>
      </c>
      <c r="E640" s="152">
        <v>83.48</v>
      </c>
      <c r="F640" s="152">
        <v>20.253900000000002</v>
      </c>
    </row>
    <row r="641" spans="1:7" s="75" customFormat="1" outlineLevel="1">
      <c r="A641" s="153" t="s">
        <v>1077</v>
      </c>
      <c r="B641" s="154" t="s">
        <v>239</v>
      </c>
      <c r="C641" s="155" t="s">
        <v>240</v>
      </c>
      <c r="D641" s="154" t="s">
        <v>237</v>
      </c>
      <c r="E641" s="156">
        <v>1.83</v>
      </c>
      <c r="F641" s="156">
        <v>0.44399499999999997</v>
      </c>
    </row>
    <row r="642" spans="1:7" s="76" customFormat="1" outlineLevel="1">
      <c r="A642" s="157" t="s">
        <v>1078</v>
      </c>
      <c r="B642" s="158" t="s">
        <v>331</v>
      </c>
      <c r="C642" s="159" t="s">
        <v>332</v>
      </c>
      <c r="D642" s="158" t="s">
        <v>244</v>
      </c>
      <c r="E642" s="160">
        <v>0.98</v>
      </c>
      <c r="F642" s="160">
        <v>0.23776800000000001</v>
      </c>
    </row>
    <row r="643" spans="1:7" s="76" customFormat="1" outlineLevel="1">
      <c r="A643" s="161" t="s">
        <v>1079</v>
      </c>
      <c r="B643" s="162" t="s">
        <v>376</v>
      </c>
      <c r="C643" s="163" t="s">
        <v>377</v>
      </c>
      <c r="D643" s="162" t="s">
        <v>244</v>
      </c>
      <c r="E643" s="164">
        <v>0.12</v>
      </c>
      <c r="F643" s="164">
        <v>2.9114000000000001E-2</v>
      </c>
    </row>
    <row r="644" spans="1:7" s="76" customFormat="1" outlineLevel="1">
      <c r="A644" s="161" t="s">
        <v>1080</v>
      </c>
      <c r="B644" s="162" t="s">
        <v>379</v>
      </c>
      <c r="C644" s="163" t="s">
        <v>380</v>
      </c>
      <c r="D644" s="162" t="s">
        <v>244</v>
      </c>
      <c r="E644" s="164">
        <v>1.4</v>
      </c>
      <c r="F644" s="164">
        <v>0.33966800000000003</v>
      </c>
    </row>
    <row r="645" spans="1:7" s="76" customFormat="1" outlineLevel="1">
      <c r="A645" s="161" t="s">
        <v>1081</v>
      </c>
      <c r="B645" s="162" t="s">
        <v>607</v>
      </c>
      <c r="C645" s="163" t="s">
        <v>383</v>
      </c>
      <c r="D645" s="162" t="s">
        <v>244</v>
      </c>
      <c r="E645" s="164">
        <v>0.13</v>
      </c>
      <c r="F645" s="164">
        <v>3.1541E-2</v>
      </c>
    </row>
    <row r="646" spans="1:7" s="76" customFormat="1" outlineLevel="1">
      <c r="A646" s="161" t="s">
        <v>1082</v>
      </c>
      <c r="B646" s="162" t="s">
        <v>385</v>
      </c>
      <c r="C646" s="163" t="s">
        <v>386</v>
      </c>
      <c r="D646" s="162" t="s">
        <v>244</v>
      </c>
      <c r="E646" s="164">
        <v>0.86</v>
      </c>
      <c r="F646" s="164">
        <v>0.20865300000000001</v>
      </c>
    </row>
    <row r="647" spans="1:7" s="76" customFormat="1" outlineLevel="1">
      <c r="A647" s="161" t="s">
        <v>1083</v>
      </c>
      <c r="B647" s="162" t="s">
        <v>388</v>
      </c>
      <c r="C647" s="163" t="s">
        <v>389</v>
      </c>
      <c r="D647" s="162" t="s">
        <v>244</v>
      </c>
      <c r="E647" s="164">
        <v>2.1</v>
      </c>
      <c r="F647" s="164">
        <v>0.50950200000000001</v>
      </c>
    </row>
    <row r="648" spans="1:7" s="75" customFormat="1" outlineLevel="1">
      <c r="A648" s="165" t="s">
        <v>1084</v>
      </c>
      <c r="B648" s="166" t="s">
        <v>391</v>
      </c>
      <c r="C648" s="167" t="s">
        <v>392</v>
      </c>
      <c r="D648" s="166" t="s">
        <v>270</v>
      </c>
      <c r="E648" s="168">
        <v>2.6</v>
      </c>
      <c r="F648" s="168">
        <v>0.63081200000000004</v>
      </c>
    </row>
    <row r="649" spans="1:7" s="75" customFormat="1" outlineLevel="1">
      <c r="A649" s="169" t="s">
        <v>1085</v>
      </c>
      <c r="B649" s="170" t="s">
        <v>394</v>
      </c>
      <c r="C649" s="171" t="s">
        <v>395</v>
      </c>
      <c r="D649" s="170" t="s">
        <v>396</v>
      </c>
      <c r="E649" s="172">
        <v>7</v>
      </c>
      <c r="F649" s="172">
        <v>1.6982999999999999</v>
      </c>
    </row>
    <row r="650" spans="1:7" s="75" customFormat="1" outlineLevel="1">
      <c r="A650" s="169" t="s">
        <v>1086</v>
      </c>
      <c r="B650" s="170" t="s">
        <v>398</v>
      </c>
      <c r="C650" s="171" t="s">
        <v>399</v>
      </c>
      <c r="D650" s="170" t="s">
        <v>400</v>
      </c>
      <c r="E650" s="172">
        <v>0.5</v>
      </c>
      <c r="F650" s="172">
        <v>0.12131</v>
      </c>
    </row>
    <row r="651" spans="1:7" s="75" customFormat="1" outlineLevel="1">
      <c r="A651" s="169" t="s">
        <v>1087</v>
      </c>
      <c r="B651" s="170" t="s">
        <v>402</v>
      </c>
      <c r="C651" s="171" t="s">
        <v>403</v>
      </c>
      <c r="D651" s="170" t="s">
        <v>396</v>
      </c>
      <c r="E651" s="172">
        <v>1.8</v>
      </c>
      <c r="F651" s="172">
        <v>0.43671599999999999</v>
      </c>
    </row>
    <row r="652" spans="1:7" s="70" customFormat="1">
      <c r="A652" s="145" t="s">
        <v>1088</v>
      </c>
      <c r="B652" s="146" t="s">
        <v>561</v>
      </c>
      <c r="C652" s="146" t="s">
        <v>406</v>
      </c>
      <c r="D652" s="147" t="s">
        <v>274</v>
      </c>
      <c r="E652" s="313">
        <v>0.179336</v>
      </c>
      <c r="F652" s="314"/>
      <c r="G652" s="148"/>
    </row>
    <row r="653" spans="1:7" s="70" customFormat="1">
      <c r="A653" s="145" t="s">
        <v>1089</v>
      </c>
      <c r="B653" s="146" t="s">
        <v>561</v>
      </c>
      <c r="C653" s="146" t="s">
        <v>811</v>
      </c>
      <c r="D653" s="147" t="s">
        <v>274</v>
      </c>
      <c r="E653" s="313">
        <v>6.8136000000000002E-2</v>
      </c>
      <c r="F653" s="314"/>
      <c r="G653" s="148"/>
    </row>
    <row r="654" spans="1:7" s="70" customFormat="1">
      <c r="A654" s="179"/>
      <c r="B654" s="180"/>
      <c r="C654" s="306" t="s">
        <v>1090</v>
      </c>
      <c r="D654" s="306"/>
      <c r="E654" s="180"/>
      <c r="F654" s="181"/>
      <c r="G654" s="133"/>
    </row>
    <row r="655" spans="1:7" s="70" customFormat="1" ht="76.5">
      <c r="A655" s="145" t="s">
        <v>1091</v>
      </c>
      <c r="B655" s="146" t="s">
        <v>1092</v>
      </c>
      <c r="C655" s="146" t="s">
        <v>1093</v>
      </c>
      <c r="D655" s="147" t="s">
        <v>248</v>
      </c>
      <c r="E655" s="311">
        <v>8.3999999999999995E-3</v>
      </c>
      <c r="F655" s="312"/>
      <c r="G655" s="148"/>
    </row>
    <row r="656" spans="1:7" s="74" customFormat="1" outlineLevel="1">
      <c r="A656" s="149" t="s">
        <v>1094</v>
      </c>
      <c r="B656" s="150" t="s">
        <v>231</v>
      </c>
      <c r="C656" s="151" t="s">
        <v>236</v>
      </c>
      <c r="D656" s="150" t="s">
        <v>237</v>
      </c>
      <c r="E656" s="152">
        <v>968.78</v>
      </c>
      <c r="F656" s="152">
        <v>8.1378000000000004</v>
      </c>
    </row>
    <row r="657" spans="1:6" s="75" customFormat="1" outlineLevel="1">
      <c r="A657" s="153" t="s">
        <v>1095</v>
      </c>
      <c r="B657" s="154" t="s">
        <v>239</v>
      </c>
      <c r="C657" s="155" t="s">
        <v>240</v>
      </c>
      <c r="D657" s="154" t="s">
        <v>237</v>
      </c>
      <c r="E657" s="156">
        <v>41.73</v>
      </c>
      <c r="F657" s="156">
        <v>0.35053200000000001</v>
      </c>
    </row>
    <row r="658" spans="1:6" s="76" customFormat="1" outlineLevel="1">
      <c r="A658" s="157" t="s">
        <v>1096</v>
      </c>
      <c r="B658" s="158" t="s">
        <v>331</v>
      </c>
      <c r="C658" s="159" t="s">
        <v>332</v>
      </c>
      <c r="D658" s="158" t="s">
        <v>244</v>
      </c>
      <c r="E658" s="160">
        <v>0.27</v>
      </c>
      <c r="F658" s="160">
        <v>2.2680000000000001E-3</v>
      </c>
    </row>
    <row r="659" spans="1:6" s="76" customFormat="1" outlineLevel="1">
      <c r="A659" s="161" t="s">
        <v>1097</v>
      </c>
      <c r="B659" s="162" t="s">
        <v>1098</v>
      </c>
      <c r="C659" s="163" t="s">
        <v>1099</v>
      </c>
      <c r="D659" s="162" t="s">
        <v>244</v>
      </c>
      <c r="E659" s="164">
        <v>48.79</v>
      </c>
      <c r="F659" s="164">
        <v>0.40983599999999998</v>
      </c>
    </row>
    <row r="660" spans="1:6" s="76" customFormat="1" ht="24" outlineLevel="1">
      <c r="A660" s="161" t="s">
        <v>1100</v>
      </c>
      <c r="B660" s="162" t="s">
        <v>450</v>
      </c>
      <c r="C660" s="163" t="s">
        <v>451</v>
      </c>
      <c r="D660" s="162" t="s">
        <v>244</v>
      </c>
      <c r="E660" s="164">
        <v>39.03</v>
      </c>
      <c r="F660" s="164">
        <v>0.32785199999999998</v>
      </c>
    </row>
    <row r="661" spans="1:6" s="76" customFormat="1" ht="24" outlineLevel="1">
      <c r="A661" s="161" t="s">
        <v>1101</v>
      </c>
      <c r="B661" s="162" t="s">
        <v>337</v>
      </c>
      <c r="C661" s="163" t="s">
        <v>338</v>
      </c>
      <c r="D661" s="162" t="s">
        <v>244</v>
      </c>
      <c r="E661" s="164">
        <v>1.1399999999999999</v>
      </c>
      <c r="F661" s="164">
        <v>9.5759999999999994E-3</v>
      </c>
    </row>
    <row r="662" spans="1:6" s="76" customFormat="1" outlineLevel="1">
      <c r="A662" s="161" t="s">
        <v>1102</v>
      </c>
      <c r="B662" s="162" t="s">
        <v>340</v>
      </c>
      <c r="C662" s="163" t="s">
        <v>341</v>
      </c>
      <c r="D662" s="162" t="s">
        <v>244</v>
      </c>
      <c r="E662" s="164">
        <v>1.9</v>
      </c>
      <c r="F662" s="164">
        <v>1.5959999999999998E-2</v>
      </c>
    </row>
    <row r="663" spans="1:6" s="76" customFormat="1" outlineLevel="1">
      <c r="A663" s="161" t="s">
        <v>1103</v>
      </c>
      <c r="B663" s="162" t="s">
        <v>578</v>
      </c>
      <c r="C663" s="163" t="s">
        <v>579</v>
      </c>
      <c r="D663" s="162" t="s">
        <v>244</v>
      </c>
      <c r="E663" s="164">
        <v>99.96</v>
      </c>
      <c r="F663" s="164">
        <v>0.83966399999999997</v>
      </c>
    </row>
    <row r="664" spans="1:6" s="76" customFormat="1" outlineLevel="1">
      <c r="A664" s="161" t="s">
        <v>1104</v>
      </c>
      <c r="B664" s="162" t="s">
        <v>343</v>
      </c>
      <c r="C664" s="163" t="s">
        <v>344</v>
      </c>
      <c r="D664" s="162" t="s">
        <v>244</v>
      </c>
      <c r="E664" s="164">
        <v>1.29</v>
      </c>
      <c r="F664" s="164">
        <v>1.0836E-2</v>
      </c>
    </row>
    <row r="665" spans="1:6" s="75" customFormat="1" outlineLevel="1">
      <c r="A665" s="165" t="s">
        <v>1105</v>
      </c>
      <c r="B665" s="166" t="s">
        <v>346</v>
      </c>
      <c r="C665" s="167" t="s">
        <v>347</v>
      </c>
      <c r="D665" s="166" t="s">
        <v>270</v>
      </c>
      <c r="E665" s="168">
        <v>101.5</v>
      </c>
      <c r="F665" s="168">
        <v>0.85260000000000002</v>
      </c>
    </row>
    <row r="666" spans="1:6" s="75" customFormat="1" outlineLevel="1">
      <c r="A666" s="169" t="s">
        <v>1106</v>
      </c>
      <c r="B666" s="170" t="s">
        <v>299</v>
      </c>
      <c r="C666" s="171" t="s">
        <v>300</v>
      </c>
      <c r="D666" s="170" t="s">
        <v>270</v>
      </c>
      <c r="E666" s="172">
        <v>0.11</v>
      </c>
      <c r="F666" s="172">
        <v>9.2400000000000002E-4</v>
      </c>
    </row>
    <row r="667" spans="1:6" s="75" customFormat="1" outlineLevel="1">
      <c r="A667" s="169" t="s">
        <v>1107</v>
      </c>
      <c r="B667" s="170" t="s">
        <v>350</v>
      </c>
      <c r="C667" s="171" t="s">
        <v>351</v>
      </c>
      <c r="D667" s="170" t="s">
        <v>274</v>
      </c>
      <c r="E667" s="172">
        <v>2.4E-2</v>
      </c>
      <c r="F667" s="172">
        <v>2.02E-4</v>
      </c>
    </row>
    <row r="668" spans="1:6" s="75" customFormat="1" outlineLevel="1">
      <c r="A668" s="169" t="s">
        <v>1108</v>
      </c>
      <c r="B668" s="170" t="s">
        <v>353</v>
      </c>
      <c r="C668" s="171" t="s">
        <v>354</v>
      </c>
      <c r="D668" s="170" t="s">
        <v>274</v>
      </c>
      <c r="E668" s="172">
        <v>3.7999999999999999E-2</v>
      </c>
      <c r="F668" s="172">
        <v>3.19E-4</v>
      </c>
    </row>
    <row r="669" spans="1:6" s="75" customFormat="1" outlineLevel="1">
      <c r="A669" s="169" t="s">
        <v>1109</v>
      </c>
      <c r="B669" s="170" t="s">
        <v>356</v>
      </c>
      <c r="C669" s="171" t="s">
        <v>357</v>
      </c>
      <c r="D669" s="170" t="s">
        <v>274</v>
      </c>
      <c r="E669" s="172">
        <v>0.1</v>
      </c>
      <c r="F669" s="172">
        <v>8.4000000000000003E-4</v>
      </c>
    </row>
    <row r="670" spans="1:6" s="75" customFormat="1" outlineLevel="1">
      <c r="A670" s="169" t="s">
        <v>1110</v>
      </c>
      <c r="B670" s="170" t="s">
        <v>554</v>
      </c>
      <c r="C670" s="171" t="s">
        <v>555</v>
      </c>
      <c r="D670" s="170" t="s">
        <v>274</v>
      </c>
      <c r="E670" s="172">
        <v>0.12</v>
      </c>
      <c r="F670" s="172">
        <v>1.008E-3</v>
      </c>
    </row>
    <row r="671" spans="1:6" s="75" customFormat="1" ht="24" outlineLevel="1">
      <c r="A671" s="169" t="s">
        <v>1111</v>
      </c>
      <c r="B671" s="170" t="s">
        <v>1112</v>
      </c>
      <c r="C671" s="171" t="s">
        <v>1113</v>
      </c>
      <c r="D671" s="170" t="s">
        <v>270</v>
      </c>
      <c r="E671" s="172">
        <v>0.96</v>
      </c>
      <c r="F671" s="172">
        <v>8.064E-3</v>
      </c>
    </row>
    <row r="672" spans="1:6" s="75" customFormat="1" ht="24" outlineLevel="1">
      <c r="A672" s="169" t="s">
        <v>1114</v>
      </c>
      <c r="B672" s="170" t="s">
        <v>363</v>
      </c>
      <c r="C672" s="171" t="s">
        <v>364</v>
      </c>
      <c r="D672" s="170" t="s">
        <v>270</v>
      </c>
      <c r="E672" s="172">
        <v>2.2400000000000002</v>
      </c>
      <c r="F672" s="172">
        <v>1.8815999999999999E-2</v>
      </c>
    </row>
    <row r="673" spans="1:7" s="75" customFormat="1" outlineLevel="1">
      <c r="A673" s="169" t="s">
        <v>1115</v>
      </c>
      <c r="B673" s="170" t="s">
        <v>366</v>
      </c>
      <c r="C673" s="171" t="s">
        <v>367</v>
      </c>
      <c r="D673" s="170" t="s">
        <v>361</v>
      </c>
      <c r="E673" s="172">
        <v>76.400000000000006</v>
      </c>
      <c r="F673" s="172">
        <v>0.64176</v>
      </c>
    </row>
    <row r="674" spans="1:7" s="70" customFormat="1" ht="51">
      <c r="A674" s="145" t="s">
        <v>1116</v>
      </c>
      <c r="B674" s="146" t="s">
        <v>599</v>
      </c>
      <c r="C674" s="146" t="s">
        <v>600</v>
      </c>
      <c r="D674" s="147" t="s">
        <v>371</v>
      </c>
      <c r="E674" s="311">
        <v>0.1026</v>
      </c>
      <c r="F674" s="312"/>
      <c r="G674" s="148"/>
    </row>
    <row r="675" spans="1:7" s="74" customFormat="1" outlineLevel="1">
      <c r="A675" s="149" t="s">
        <v>1117</v>
      </c>
      <c r="B675" s="150" t="s">
        <v>231</v>
      </c>
      <c r="C675" s="151" t="s">
        <v>236</v>
      </c>
      <c r="D675" s="150" t="s">
        <v>237</v>
      </c>
      <c r="E675" s="152">
        <v>83.48</v>
      </c>
      <c r="F675" s="152">
        <v>8.5649999999999995</v>
      </c>
    </row>
    <row r="676" spans="1:7" s="75" customFormat="1" outlineLevel="1">
      <c r="A676" s="153" t="s">
        <v>1118</v>
      </c>
      <c r="B676" s="154" t="s">
        <v>239</v>
      </c>
      <c r="C676" s="155" t="s">
        <v>240</v>
      </c>
      <c r="D676" s="154" t="s">
        <v>237</v>
      </c>
      <c r="E676" s="156">
        <v>1.83</v>
      </c>
      <c r="F676" s="156">
        <v>0.18775800000000001</v>
      </c>
    </row>
    <row r="677" spans="1:7" s="76" customFormat="1" outlineLevel="1">
      <c r="A677" s="157" t="s">
        <v>1119</v>
      </c>
      <c r="B677" s="158" t="s">
        <v>331</v>
      </c>
      <c r="C677" s="159" t="s">
        <v>332</v>
      </c>
      <c r="D677" s="158" t="s">
        <v>244</v>
      </c>
      <c r="E677" s="160">
        <v>0.98</v>
      </c>
      <c r="F677" s="160">
        <v>0.100548</v>
      </c>
    </row>
    <row r="678" spans="1:7" s="76" customFormat="1" ht="24" outlineLevel="1">
      <c r="A678" s="161" t="s">
        <v>1120</v>
      </c>
      <c r="B678" s="162" t="s">
        <v>450</v>
      </c>
      <c r="C678" s="163" t="s">
        <v>451</v>
      </c>
      <c r="D678" s="162" t="s">
        <v>244</v>
      </c>
      <c r="E678" s="164">
        <v>7.0000000000000007E-2</v>
      </c>
      <c r="F678" s="164">
        <v>7.182E-3</v>
      </c>
    </row>
    <row r="679" spans="1:7" s="76" customFormat="1" ht="24" outlineLevel="1">
      <c r="A679" s="161" t="s">
        <v>1121</v>
      </c>
      <c r="B679" s="162" t="s">
        <v>1122</v>
      </c>
      <c r="C679" s="163" t="s">
        <v>1123</v>
      </c>
      <c r="D679" s="162" t="s">
        <v>244</v>
      </c>
      <c r="E679" s="164">
        <v>0.65</v>
      </c>
      <c r="F679" s="164">
        <v>6.6689999999999999E-2</v>
      </c>
    </row>
    <row r="680" spans="1:7" s="76" customFormat="1" outlineLevel="1">
      <c r="A680" s="161" t="s">
        <v>1124</v>
      </c>
      <c r="B680" s="162" t="s">
        <v>376</v>
      </c>
      <c r="C680" s="163" t="s">
        <v>377</v>
      </c>
      <c r="D680" s="162" t="s">
        <v>244</v>
      </c>
      <c r="E680" s="164">
        <v>0.12</v>
      </c>
      <c r="F680" s="164">
        <v>1.2312E-2</v>
      </c>
    </row>
    <row r="681" spans="1:7" s="76" customFormat="1" outlineLevel="1">
      <c r="A681" s="161" t="s">
        <v>1125</v>
      </c>
      <c r="B681" s="162" t="s">
        <v>379</v>
      </c>
      <c r="C681" s="163" t="s">
        <v>380</v>
      </c>
      <c r="D681" s="162" t="s">
        <v>244</v>
      </c>
      <c r="E681" s="164">
        <v>1.4</v>
      </c>
      <c r="F681" s="164">
        <v>0.14363999999999999</v>
      </c>
    </row>
    <row r="682" spans="1:7" s="76" customFormat="1" outlineLevel="1">
      <c r="A682" s="161" t="s">
        <v>1126</v>
      </c>
      <c r="B682" s="162" t="s">
        <v>607</v>
      </c>
      <c r="C682" s="163" t="s">
        <v>383</v>
      </c>
      <c r="D682" s="162" t="s">
        <v>244</v>
      </c>
      <c r="E682" s="164">
        <v>0.13</v>
      </c>
      <c r="F682" s="164">
        <v>1.3337999999999999E-2</v>
      </c>
    </row>
    <row r="683" spans="1:7" s="76" customFormat="1" outlineLevel="1">
      <c r="A683" s="161" t="s">
        <v>1127</v>
      </c>
      <c r="B683" s="162" t="s">
        <v>385</v>
      </c>
      <c r="C683" s="163" t="s">
        <v>386</v>
      </c>
      <c r="D683" s="162" t="s">
        <v>244</v>
      </c>
      <c r="E683" s="164">
        <v>0.86</v>
      </c>
      <c r="F683" s="164">
        <v>8.8235999999999995E-2</v>
      </c>
    </row>
    <row r="684" spans="1:7" s="76" customFormat="1" outlineLevel="1">
      <c r="A684" s="161" t="s">
        <v>1128</v>
      </c>
      <c r="B684" s="162" t="s">
        <v>388</v>
      </c>
      <c r="C684" s="163" t="s">
        <v>389</v>
      </c>
      <c r="D684" s="162" t="s">
        <v>244</v>
      </c>
      <c r="E684" s="164">
        <v>2.1</v>
      </c>
      <c r="F684" s="164">
        <v>0.21546000000000001</v>
      </c>
    </row>
    <row r="685" spans="1:7" s="75" customFormat="1" outlineLevel="1">
      <c r="A685" s="165" t="s">
        <v>1129</v>
      </c>
      <c r="B685" s="166" t="s">
        <v>391</v>
      </c>
      <c r="C685" s="167" t="s">
        <v>392</v>
      </c>
      <c r="D685" s="166" t="s">
        <v>270</v>
      </c>
      <c r="E685" s="168">
        <v>2.6</v>
      </c>
      <c r="F685" s="168">
        <v>0.26676</v>
      </c>
    </row>
    <row r="686" spans="1:7" s="75" customFormat="1" outlineLevel="1">
      <c r="A686" s="169" t="s">
        <v>1130</v>
      </c>
      <c r="B686" s="170" t="s">
        <v>394</v>
      </c>
      <c r="C686" s="171" t="s">
        <v>395</v>
      </c>
      <c r="D686" s="170" t="s">
        <v>396</v>
      </c>
      <c r="E686" s="172">
        <v>7</v>
      </c>
      <c r="F686" s="172">
        <v>0.71819999999999995</v>
      </c>
    </row>
    <row r="687" spans="1:7" s="75" customFormat="1" outlineLevel="1">
      <c r="A687" s="169" t="s">
        <v>1131</v>
      </c>
      <c r="B687" s="170" t="s">
        <v>398</v>
      </c>
      <c r="C687" s="171" t="s">
        <v>399</v>
      </c>
      <c r="D687" s="170" t="s">
        <v>400</v>
      </c>
      <c r="E687" s="172">
        <v>0.5</v>
      </c>
      <c r="F687" s="172">
        <v>5.1299999999999998E-2</v>
      </c>
    </row>
    <row r="688" spans="1:7" s="75" customFormat="1" outlineLevel="1">
      <c r="A688" s="169" t="s">
        <v>1132</v>
      </c>
      <c r="B688" s="170" t="s">
        <v>402</v>
      </c>
      <c r="C688" s="171" t="s">
        <v>403</v>
      </c>
      <c r="D688" s="170" t="s">
        <v>396</v>
      </c>
      <c r="E688" s="172">
        <v>1.8</v>
      </c>
      <c r="F688" s="172">
        <v>0.18468000000000001</v>
      </c>
    </row>
    <row r="689" spans="1:7" s="70" customFormat="1">
      <c r="A689" s="145" t="s">
        <v>1133</v>
      </c>
      <c r="B689" s="146" t="s">
        <v>561</v>
      </c>
      <c r="C689" s="146" t="s">
        <v>658</v>
      </c>
      <c r="D689" s="147" t="s">
        <v>274</v>
      </c>
      <c r="E689" s="313">
        <v>9.4003000000000003E-2</v>
      </c>
      <c r="F689" s="314"/>
      <c r="G689" s="148"/>
    </row>
    <row r="690" spans="1:7" s="70" customFormat="1">
      <c r="A690" s="145" t="s">
        <v>1134</v>
      </c>
      <c r="B690" s="146" t="s">
        <v>561</v>
      </c>
      <c r="C690" s="146" t="s">
        <v>467</v>
      </c>
      <c r="D690" s="147" t="s">
        <v>274</v>
      </c>
      <c r="E690" s="313">
        <v>1.0649E-2</v>
      </c>
      <c r="F690" s="314"/>
      <c r="G690" s="148"/>
    </row>
    <row r="691" spans="1:7" s="70" customFormat="1" ht="38.25">
      <c r="A691" s="145" t="s">
        <v>1135</v>
      </c>
      <c r="B691" s="146" t="s">
        <v>1136</v>
      </c>
      <c r="C691" s="146" t="s">
        <v>1137</v>
      </c>
      <c r="D691" s="147" t="s">
        <v>411</v>
      </c>
      <c r="E691" s="311">
        <v>2.028</v>
      </c>
      <c r="F691" s="312"/>
      <c r="G691" s="148"/>
    </row>
    <row r="692" spans="1:7" s="74" customFormat="1" outlineLevel="1">
      <c r="A692" s="149" t="s">
        <v>1138</v>
      </c>
      <c r="B692" s="150" t="s">
        <v>231</v>
      </c>
      <c r="C692" s="151" t="s">
        <v>236</v>
      </c>
      <c r="D692" s="150" t="s">
        <v>237</v>
      </c>
      <c r="E692" s="152">
        <v>27.22</v>
      </c>
      <c r="F692" s="152">
        <v>55.202199999999998</v>
      </c>
    </row>
    <row r="693" spans="1:7" s="75" customFormat="1" outlineLevel="1">
      <c r="A693" s="153" t="s">
        <v>1139</v>
      </c>
      <c r="B693" s="154" t="s">
        <v>239</v>
      </c>
      <c r="C693" s="155" t="s">
        <v>240</v>
      </c>
      <c r="D693" s="154" t="s">
        <v>237</v>
      </c>
      <c r="E693" s="156">
        <v>1.94</v>
      </c>
      <c r="F693" s="156">
        <v>3.9342999999999999</v>
      </c>
    </row>
    <row r="694" spans="1:7" s="76" customFormat="1" outlineLevel="1">
      <c r="A694" s="157" t="s">
        <v>1140</v>
      </c>
      <c r="B694" s="158" t="s">
        <v>331</v>
      </c>
      <c r="C694" s="159" t="s">
        <v>332</v>
      </c>
      <c r="D694" s="158" t="s">
        <v>244</v>
      </c>
      <c r="E694" s="160">
        <v>1.26</v>
      </c>
      <c r="F694" s="160">
        <v>2.5552999999999999</v>
      </c>
    </row>
    <row r="695" spans="1:7" s="76" customFormat="1" ht="24" outlineLevel="1">
      <c r="A695" s="161" t="s">
        <v>1141</v>
      </c>
      <c r="B695" s="162" t="s">
        <v>1142</v>
      </c>
      <c r="C695" s="163" t="s">
        <v>1143</v>
      </c>
      <c r="D695" s="162" t="s">
        <v>244</v>
      </c>
      <c r="E695" s="164">
        <v>2.36</v>
      </c>
      <c r="F695" s="164">
        <v>4.7861000000000002</v>
      </c>
    </row>
    <row r="696" spans="1:7" s="76" customFormat="1" ht="24" outlineLevel="1">
      <c r="A696" s="161" t="s">
        <v>1144</v>
      </c>
      <c r="B696" s="162" t="s">
        <v>337</v>
      </c>
      <c r="C696" s="163" t="s">
        <v>338</v>
      </c>
      <c r="D696" s="162" t="s">
        <v>244</v>
      </c>
      <c r="E696" s="164">
        <v>0.68</v>
      </c>
      <c r="F696" s="164">
        <v>1.379</v>
      </c>
    </row>
    <row r="697" spans="1:7" s="75" customFormat="1" outlineLevel="1">
      <c r="A697" s="165" t="s">
        <v>1145</v>
      </c>
      <c r="B697" s="166" t="s">
        <v>299</v>
      </c>
      <c r="C697" s="167" t="s">
        <v>300</v>
      </c>
      <c r="D697" s="166" t="s">
        <v>270</v>
      </c>
      <c r="E697" s="168">
        <v>3.85</v>
      </c>
      <c r="F697" s="168">
        <v>7.8078000000000003</v>
      </c>
    </row>
    <row r="698" spans="1:7" s="75" customFormat="1" outlineLevel="1">
      <c r="A698" s="169" t="s">
        <v>1146</v>
      </c>
      <c r="B698" s="170" t="s">
        <v>1147</v>
      </c>
      <c r="C698" s="171" t="s">
        <v>1148</v>
      </c>
      <c r="D698" s="170" t="s">
        <v>270</v>
      </c>
      <c r="E698" s="172">
        <v>1.53</v>
      </c>
      <c r="F698" s="172">
        <v>3.1027999999999998</v>
      </c>
    </row>
    <row r="699" spans="1:7" s="75" customFormat="1" ht="24" outlineLevel="1">
      <c r="A699" s="169" t="s">
        <v>1149</v>
      </c>
      <c r="B699" s="170" t="s">
        <v>1150</v>
      </c>
      <c r="C699" s="171" t="s">
        <v>1151</v>
      </c>
      <c r="D699" s="170" t="s">
        <v>361</v>
      </c>
      <c r="E699" s="172">
        <v>4.4000000000000004</v>
      </c>
      <c r="F699" s="172">
        <v>8.9231999999999996</v>
      </c>
    </row>
    <row r="700" spans="1:7" s="70" customFormat="1" ht="51">
      <c r="A700" s="145" t="s">
        <v>1152</v>
      </c>
      <c r="B700" s="146" t="s">
        <v>1153</v>
      </c>
      <c r="C700" s="146" t="s">
        <v>1154</v>
      </c>
      <c r="D700" s="147" t="s">
        <v>411</v>
      </c>
      <c r="E700" s="311">
        <v>2.028</v>
      </c>
      <c r="F700" s="312"/>
      <c r="G700" s="148"/>
    </row>
    <row r="701" spans="1:7" s="74" customFormat="1" outlineLevel="1">
      <c r="A701" s="149" t="s">
        <v>1155</v>
      </c>
      <c r="B701" s="150" t="s">
        <v>231</v>
      </c>
      <c r="C701" s="151" t="s">
        <v>236</v>
      </c>
      <c r="D701" s="150" t="s">
        <v>237</v>
      </c>
      <c r="E701" s="152">
        <v>3.5</v>
      </c>
      <c r="F701" s="152">
        <v>7.0979999999999999</v>
      </c>
    </row>
    <row r="702" spans="1:7" s="75" customFormat="1" outlineLevel="1">
      <c r="A702" s="153" t="s">
        <v>1156</v>
      </c>
      <c r="B702" s="154" t="s">
        <v>239</v>
      </c>
      <c r="C702" s="155" t="s">
        <v>240</v>
      </c>
      <c r="D702" s="154" t="s">
        <v>237</v>
      </c>
      <c r="E702" s="156">
        <v>1.05</v>
      </c>
      <c r="F702" s="156">
        <v>2.1294</v>
      </c>
    </row>
    <row r="703" spans="1:7" s="76" customFormat="1" outlineLevel="1">
      <c r="A703" s="157" t="s">
        <v>1157</v>
      </c>
      <c r="B703" s="158" t="s">
        <v>331</v>
      </c>
      <c r="C703" s="159" t="s">
        <v>332</v>
      </c>
      <c r="D703" s="158" t="s">
        <v>244</v>
      </c>
      <c r="E703" s="160">
        <v>0.7</v>
      </c>
      <c r="F703" s="160">
        <v>1.4196</v>
      </c>
    </row>
    <row r="704" spans="1:7" s="76" customFormat="1" ht="24" outlineLevel="1">
      <c r="A704" s="161" t="s">
        <v>1158</v>
      </c>
      <c r="B704" s="162" t="s">
        <v>337</v>
      </c>
      <c r="C704" s="163" t="s">
        <v>338</v>
      </c>
      <c r="D704" s="162" t="s">
        <v>244</v>
      </c>
      <c r="E704" s="164">
        <v>0.35</v>
      </c>
      <c r="F704" s="164">
        <v>0.70979999999999999</v>
      </c>
    </row>
    <row r="705" spans="1:7" s="75" customFormat="1" outlineLevel="1">
      <c r="A705" s="165" t="s">
        <v>1159</v>
      </c>
      <c r="B705" s="166" t="s">
        <v>1147</v>
      </c>
      <c r="C705" s="167" t="s">
        <v>1148</v>
      </c>
      <c r="D705" s="166" t="s">
        <v>270</v>
      </c>
      <c r="E705" s="168">
        <v>3.57</v>
      </c>
      <c r="F705" s="168">
        <v>7.24</v>
      </c>
    </row>
    <row r="706" spans="1:7" s="70" customFormat="1" ht="38.25">
      <c r="A706" s="145" t="s">
        <v>1160</v>
      </c>
      <c r="B706" s="146" t="s">
        <v>1161</v>
      </c>
      <c r="C706" s="146" t="s">
        <v>1162</v>
      </c>
      <c r="D706" s="147" t="s">
        <v>411</v>
      </c>
      <c r="E706" s="311">
        <v>2.028</v>
      </c>
      <c r="F706" s="312"/>
      <c r="G706" s="148"/>
    </row>
    <row r="707" spans="1:7" s="74" customFormat="1" outlineLevel="1">
      <c r="A707" s="149" t="s">
        <v>1163</v>
      </c>
      <c r="B707" s="150" t="s">
        <v>231</v>
      </c>
      <c r="C707" s="151" t="s">
        <v>236</v>
      </c>
      <c r="D707" s="150" t="s">
        <v>237</v>
      </c>
      <c r="E707" s="152">
        <v>7.84</v>
      </c>
      <c r="F707" s="152">
        <v>15.8995</v>
      </c>
    </row>
    <row r="708" spans="1:7" s="75" customFormat="1" outlineLevel="1">
      <c r="A708" s="153" t="s">
        <v>1164</v>
      </c>
      <c r="B708" s="154" t="s">
        <v>239</v>
      </c>
      <c r="C708" s="155" t="s">
        <v>240</v>
      </c>
      <c r="D708" s="154" t="s">
        <v>237</v>
      </c>
      <c r="E708" s="156">
        <v>0.21</v>
      </c>
      <c r="F708" s="156">
        <v>0.42587999999999998</v>
      </c>
    </row>
    <row r="709" spans="1:7" s="76" customFormat="1" ht="24" outlineLevel="1">
      <c r="A709" s="157" t="s">
        <v>1165</v>
      </c>
      <c r="B709" s="158" t="s">
        <v>337</v>
      </c>
      <c r="C709" s="159" t="s">
        <v>338</v>
      </c>
      <c r="D709" s="158" t="s">
        <v>244</v>
      </c>
      <c r="E709" s="160">
        <v>0.05</v>
      </c>
      <c r="F709" s="160">
        <v>0.1014</v>
      </c>
    </row>
    <row r="710" spans="1:7" s="76" customFormat="1" outlineLevel="1">
      <c r="A710" s="161" t="s">
        <v>1166</v>
      </c>
      <c r="B710" s="162" t="s">
        <v>416</v>
      </c>
      <c r="C710" s="163" t="s">
        <v>417</v>
      </c>
      <c r="D710" s="162" t="s">
        <v>244</v>
      </c>
      <c r="E710" s="164">
        <v>0.41</v>
      </c>
      <c r="F710" s="164">
        <v>0.83148</v>
      </c>
    </row>
    <row r="711" spans="1:7" s="76" customFormat="1" outlineLevel="1">
      <c r="A711" s="161" t="s">
        <v>1167</v>
      </c>
      <c r="B711" s="162" t="s">
        <v>343</v>
      </c>
      <c r="C711" s="163" t="s">
        <v>344</v>
      </c>
      <c r="D711" s="162" t="s">
        <v>244</v>
      </c>
      <c r="E711" s="164">
        <v>0.08</v>
      </c>
      <c r="F711" s="164">
        <v>0.16224</v>
      </c>
    </row>
    <row r="712" spans="1:7" s="75" customFormat="1" ht="24" outlineLevel="1">
      <c r="A712" s="165" t="s">
        <v>1168</v>
      </c>
      <c r="B712" s="166" t="s">
        <v>1150</v>
      </c>
      <c r="C712" s="167" t="s">
        <v>1151</v>
      </c>
      <c r="D712" s="166" t="s">
        <v>361</v>
      </c>
      <c r="E712" s="168">
        <v>110</v>
      </c>
      <c r="F712" s="168">
        <v>223.08</v>
      </c>
    </row>
    <row r="713" spans="1:7" s="75" customFormat="1" outlineLevel="1">
      <c r="A713" s="169" t="s">
        <v>1169</v>
      </c>
      <c r="B713" s="170" t="s">
        <v>420</v>
      </c>
      <c r="C713" s="171" t="s">
        <v>421</v>
      </c>
      <c r="D713" s="170" t="s">
        <v>274</v>
      </c>
      <c r="E713" s="172">
        <v>0.05</v>
      </c>
      <c r="F713" s="172">
        <v>0.1014</v>
      </c>
    </row>
    <row r="714" spans="1:7" s="70" customFormat="1" ht="38.25">
      <c r="A714" s="145" t="s">
        <v>1170</v>
      </c>
      <c r="B714" s="146" t="s">
        <v>1171</v>
      </c>
      <c r="C714" s="146" t="s">
        <v>1172</v>
      </c>
      <c r="D714" s="147" t="s">
        <v>411</v>
      </c>
      <c r="E714" s="311">
        <v>2.028</v>
      </c>
      <c r="F714" s="312"/>
      <c r="G714" s="148"/>
    </row>
    <row r="715" spans="1:7" s="74" customFormat="1" outlineLevel="1">
      <c r="A715" s="149" t="s">
        <v>1173</v>
      </c>
      <c r="B715" s="150" t="s">
        <v>231</v>
      </c>
      <c r="C715" s="151" t="s">
        <v>236</v>
      </c>
      <c r="D715" s="150" t="s">
        <v>237</v>
      </c>
      <c r="E715" s="152">
        <v>45.54</v>
      </c>
      <c r="F715" s="152">
        <v>92.355099999999993</v>
      </c>
    </row>
    <row r="716" spans="1:7" s="75" customFormat="1" outlineLevel="1">
      <c r="A716" s="153" t="s">
        <v>1174</v>
      </c>
      <c r="B716" s="154" t="s">
        <v>239</v>
      </c>
      <c r="C716" s="155" t="s">
        <v>240</v>
      </c>
      <c r="D716" s="154" t="s">
        <v>237</v>
      </c>
      <c r="E716" s="156">
        <v>0.83</v>
      </c>
      <c r="F716" s="156">
        <v>1.6832</v>
      </c>
    </row>
    <row r="717" spans="1:7" s="76" customFormat="1" ht="24" outlineLevel="1">
      <c r="A717" s="157" t="s">
        <v>1175</v>
      </c>
      <c r="B717" s="158" t="s">
        <v>337</v>
      </c>
      <c r="C717" s="159" t="s">
        <v>338</v>
      </c>
      <c r="D717" s="158" t="s">
        <v>244</v>
      </c>
      <c r="E717" s="160">
        <v>0.2</v>
      </c>
      <c r="F717" s="160">
        <v>0.40560000000000002</v>
      </c>
    </row>
    <row r="718" spans="1:7" s="76" customFormat="1" outlineLevel="1">
      <c r="A718" s="161" t="s">
        <v>1176</v>
      </c>
      <c r="B718" s="162" t="s">
        <v>416</v>
      </c>
      <c r="C718" s="163" t="s">
        <v>417</v>
      </c>
      <c r="D718" s="162" t="s">
        <v>244</v>
      </c>
      <c r="E718" s="164">
        <v>1.84</v>
      </c>
      <c r="F718" s="164">
        <v>3.7315</v>
      </c>
    </row>
    <row r="719" spans="1:7" s="76" customFormat="1" outlineLevel="1">
      <c r="A719" s="161" t="s">
        <v>1177</v>
      </c>
      <c r="B719" s="162" t="s">
        <v>343</v>
      </c>
      <c r="C719" s="163" t="s">
        <v>344</v>
      </c>
      <c r="D719" s="162" t="s">
        <v>244</v>
      </c>
      <c r="E719" s="164">
        <v>0.28000000000000003</v>
      </c>
      <c r="F719" s="164">
        <v>0.56784000000000001</v>
      </c>
    </row>
    <row r="720" spans="1:7" s="75" customFormat="1" ht="24" outlineLevel="1">
      <c r="A720" s="165" t="s">
        <v>1178</v>
      </c>
      <c r="B720" s="166" t="s">
        <v>1179</v>
      </c>
      <c r="C720" s="167" t="s">
        <v>1180</v>
      </c>
      <c r="D720" s="166" t="s">
        <v>274</v>
      </c>
      <c r="E720" s="168">
        <v>2.5000000000000001E-2</v>
      </c>
      <c r="F720" s="168">
        <v>5.0700000000000002E-2</v>
      </c>
    </row>
    <row r="721" spans="1:7" s="75" customFormat="1" outlineLevel="1">
      <c r="A721" s="169" t="s">
        <v>1181</v>
      </c>
      <c r="B721" s="170" t="s">
        <v>420</v>
      </c>
      <c r="C721" s="171" t="s">
        <v>421</v>
      </c>
      <c r="D721" s="170" t="s">
        <v>274</v>
      </c>
      <c r="E721" s="172">
        <v>0.20100000000000001</v>
      </c>
      <c r="F721" s="172">
        <v>0.40762799999999999</v>
      </c>
    </row>
    <row r="722" spans="1:7" s="75" customFormat="1" outlineLevel="1">
      <c r="A722" s="169" t="s">
        <v>1182</v>
      </c>
      <c r="B722" s="170" t="s">
        <v>1183</v>
      </c>
      <c r="C722" s="171" t="s">
        <v>1184</v>
      </c>
      <c r="D722" s="170" t="s">
        <v>274</v>
      </c>
      <c r="E722" s="172">
        <v>5.8000000000000003E-2</v>
      </c>
      <c r="F722" s="172">
        <v>0.11762400000000001</v>
      </c>
    </row>
    <row r="723" spans="1:7" s="70" customFormat="1">
      <c r="A723" s="145" t="s">
        <v>1185</v>
      </c>
      <c r="B723" s="146" t="s">
        <v>561</v>
      </c>
      <c r="C723" s="146" t="s">
        <v>1186</v>
      </c>
      <c r="D723" s="147" t="s">
        <v>361</v>
      </c>
      <c r="E723" s="313">
        <v>208.88399999999999</v>
      </c>
      <c r="F723" s="314"/>
      <c r="G723" s="148"/>
    </row>
    <row r="724" spans="1:7" s="70" customFormat="1" ht="38.25">
      <c r="A724" s="145" t="s">
        <v>1187</v>
      </c>
      <c r="B724" s="146" t="s">
        <v>1136</v>
      </c>
      <c r="C724" s="146" t="s">
        <v>1188</v>
      </c>
      <c r="D724" s="147" t="s">
        <v>411</v>
      </c>
      <c r="E724" s="311">
        <v>2.028</v>
      </c>
      <c r="F724" s="312"/>
      <c r="G724" s="148"/>
    </row>
    <row r="725" spans="1:7" s="74" customFormat="1" outlineLevel="1">
      <c r="A725" s="149" t="s">
        <v>1189</v>
      </c>
      <c r="B725" s="150" t="s">
        <v>231</v>
      </c>
      <c r="C725" s="151" t="s">
        <v>236</v>
      </c>
      <c r="D725" s="150" t="s">
        <v>237</v>
      </c>
      <c r="E725" s="152">
        <v>27.22</v>
      </c>
      <c r="F725" s="152">
        <v>55.202199999999998</v>
      </c>
    </row>
    <row r="726" spans="1:7" s="75" customFormat="1" outlineLevel="1">
      <c r="A726" s="153" t="s">
        <v>1190</v>
      </c>
      <c r="B726" s="154" t="s">
        <v>239</v>
      </c>
      <c r="C726" s="155" t="s">
        <v>240</v>
      </c>
      <c r="D726" s="154" t="s">
        <v>237</v>
      </c>
      <c r="E726" s="156">
        <v>1.94</v>
      </c>
      <c r="F726" s="156">
        <v>3.9342999999999999</v>
      </c>
    </row>
    <row r="727" spans="1:7" s="76" customFormat="1" outlineLevel="1">
      <c r="A727" s="157" t="s">
        <v>1191</v>
      </c>
      <c r="B727" s="158" t="s">
        <v>331</v>
      </c>
      <c r="C727" s="159" t="s">
        <v>332</v>
      </c>
      <c r="D727" s="158" t="s">
        <v>244</v>
      </c>
      <c r="E727" s="160">
        <v>1.26</v>
      </c>
      <c r="F727" s="160">
        <v>2.5552999999999999</v>
      </c>
    </row>
    <row r="728" spans="1:7" s="76" customFormat="1" ht="24" outlineLevel="1">
      <c r="A728" s="161" t="s">
        <v>1192</v>
      </c>
      <c r="B728" s="162" t="s">
        <v>1142</v>
      </c>
      <c r="C728" s="163" t="s">
        <v>1143</v>
      </c>
      <c r="D728" s="162" t="s">
        <v>244</v>
      </c>
      <c r="E728" s="164">
        <v>2.36</v>
      </c>
      <c r="F728" s="164">
        <v>4.7861000000000002</v>
      </c>
    </row>
    <row r="729" spans="1:7" s="76" customFormat="1" ht="24" outlineLevel="1">
      <c r="A729" s="161" t="s">
        <v>1193</v>
      </c>
      <c r="B729" s="162" t="s">
        <v>337</v>
      </c>
      <c r="C729" s="163" t="s">
        <v>338</v>
      </c>
      <c r="D729" s="162" t="s">
        <v>244</v>
      </c>
      <c r="E729" s="164">
        <v>0.68</v>
      </c>
      <c r="F729" s="164">
        <v>1.379</v>
      </c>
    </row>
    <row r="730" spans="1:7" s="75" customFormat="1" outlineLevel="1">
      <c r="A730" s="165" t="s">
        <v>1194</v>
      </c>
      <c r="B730" s="166" t="s">
        <v>299</v>
      </c>
      <c r="C730" s="167" t="s">
        <v>300</v>
      </c>
      <c r="D730" s="166" t="s">
        <v>270</v>
      </c>
      <c r="E730" s="168">
        <v>3.85</v>
      </c>
      <c r="F730" s="168">
        <v>7.8078000000000003</v>
      </c>
    </row>
    <row r="731" spans="1:7" s="75" customFormat="1" outlineLevel="1">
      <c r="A731" s="169" t="s">
        <v>1195</v>
      </c>
      <c r="B731" s="170" t="s">
        <v>1147</v>
      </c>
      <c r="C731" s="171" t="s">
        <v>1148</v>
      </c>
      <c r="D731" s="170" t="s">
        <v>270</v>
      </c>
      <c r="E731" s="172">
        <v>1.53</v>
      </c>
      <c r="F731" s="172">
        <v>3.1027999999999998</v>
      </c>
    </row>
    <row r="732" spans="1:7" s="75" customFormat="1" ht="24" outlineLevel="1">
      <c r="A732" s="169" t="s">
        <v>1196</v>
      </c>
      <c r="B732" s="170" t="s">
        <v>1150</v>
      </c>
      <c r="C732" s="171" t="s">
        <v>1151</v>
      </c>
      <c r="D732" s="170" t="s">
        <v>361</v>
      </c>
      <c r="E732" s="172">
        <v>4.4000000000000004</v>
      </c>
      <c r="F732" s="172">
        <v>8.9231999999999996</v>
      </c>
    </row>
    <row r="733" spans="1:7" s="70" customFormat="1" ht="51">
      <c r="A733" s="145" t="s">
        <v>1197</v>
      </c>
      <c r="B733" s="146" t="s">
        <v>1198</v>
      </c>
      <c r="C733" s="146" t="s">
        <v>1199</v>
      </c>
      <c r="D733" s="147" t="s">
        <v>411</v>
      </c>
      <c r="E733" s="311">
        <v>2.028</v>
      </c>
      <c r="F733" s="312"/>
      <c r="G733" s="148"/>
    </row>
    <row r="734" spans="1:7" s="74" customFormat="1" outlineLevel="1">
      <c r="A734" s="149" t="s">
        <v>1200</v>
      </c>
      <c r="B734" s="150" t="s">
        <v>231</v>
      </c>
      <c r="C734" s="151" t="s">
        <v>236</v>
      </c>
      <c r="D734" s="150" t="s">
        <v>237</v>
      </c>
      <c r="E734" s="152">
        <v>1.5</v>
      </c>
      <c r="F734" s="152">
        <v>3.0419999999999998</v>
      </c>
    </row>
    <row r="735" spans="1:7" s="75" customFormat="1" outlineLevel="1">
      <c r="A735" s="153" t="s">
        <v>1201</v>
      </c>
      <c r="B735" s="154" t="s">
        <v>239</v>
      </c>
      <c r="C735" s="155" t="s">
        <v>240</v>
      </c>
      <c r="D735" s="154" t="s">
        <v>237</v>
      </c>
      <c r="E735" s="156">
        <v>0.45</v>
      </c>
      <c r="F735" s="156">
        <v>0.91259999999999997</v>
      </c>
    </row>
    <row r="736" spans="1:7" s="76" customFormat="1" outlineLevel="1">
      <c r="A736" s="157" t="s">
        <v>1202</v>
      </c>
      <c r="B736" s="158" t="s">
        <v>331</v>
      </c>
      <c r="C736" s="159" t="s">
        <v>332</v>
      </c>
      <c r="D736" s="158" t="s">
        <v>244</v>
      </c>
      <c r="E736" s="160">
        <v>0.3</v>
      </c>
      <c r="F736" s="160">
        <v>0.60840000000000005</v>
      </c>
    </row>
    <row r="737" spans="1:7" s="76" customFormat="1" ht="24" outlineLevel="1">
      <c r="A737" s="161" t="s">
        <v>1203</v>
      </c>
      <c r="B737" s="162" t="s">
        <v>337</v>
      </c>
      <c r="C737" s="163" t="s">
        <v>338</v>
      </c>
      <c r="D737" s="162" t="s">
        <v>244</v>
      </c>
      <c r="E737" s="164">
        <v>0.15</v>
      </c>
      <c r="F737" s="164">
        <v>0.30420000000000003</v>
      </c>
    </row>
    <row r="738" spans="1:7" s="75" customFormat="1" outlineLevel="1">
      <c r="A738" s="165" t="s">
        <v>1204</v>
      </c>
      <c r="B738" s="166" t="s">
        <v>1147</v>
      </c>
      <c r="C738" s="167" t="s">
        <v>1148</v>
      </c>
      <c r="D738" s="166" t="s">
        <v>270</v>
      </c>
      <c r="E738" s="168">
        <v>1.53</v>
      </c>
      <c r="F738" s="168">
        <v>3.1027999999999998</v>
      </c>
    </row>
    <row r="739" spans="1:7" ht="15.75">
      <c r="A739" s="315" t="s">
        <v>1205</v>
      </c>
      <c r="B739" s="316"/>
      <c r="C739" s="316"/>
      <c r="D739" s="316"/>
      <c r="E739" s="316"/>
      <c r="F739" s="317"/>
      <c r="G739" s="132"/>
    </row>
    <row r="740" spans="1:7" s="70" customFormat="1">
      <c r="A740" s="145" t="s">
        <v>1206</v>
      </c>
      <c r="B740" s="146" t="s">
        <v>1207</v>
      </c>
      <c r="C740" s="146" t="s">
        <v>1208</v>
      </c>
      <c r="D740" s="147" t="s">
        <v>270</v>
      </c>
      <c r="E740" s="311">
        <v>2.1749999999999998</v>
      </c>
      <c r="F740" s="312"/>
      <c r="G740" s="148"/>
    </row>
    <row r="741" spans="1:7" s="74" customFormat="1" outlineLevel="1">
      <c r="A741" s="149" t="s">
        <v>1209</v>
      </c>
      <c r="B741" s="150" t="s">
        <v>231</v>
      </c>
      <c r="C741" s="151" t="s">
        <v>236</v>
      </c>
      <c r="D741" s="150" t="s">
        <v>237</v>
      </c>
      <c r="E741" s="152">
        <v>24.09</v>
      </c>
      <c r="F741" s="152">
        <v>52.395699999999998</v>
      </c>
    </row>
    <row r="742" spans="1:7" s="75" customFormat="1" outlineLevel="1">
      <c r="A742" s="153" t="s">
        <v>1210</v>
      </c>
      <c r="B742" s="154" t="s">
        <v>239</v>
      </c>
      <c r="C742" s="155" t="s">
        <v>240</v>
      </c>
      <c r="D742" s="154" t="s">
        <v>237</v>
      </c>
      <c r="E742" s="156">
        <v>0.37</v>
      </c>
      <c r="F742" s="156">
        <v>0.80474999999999997</v>
      </c>
    </row>
    <row r="743" spans="1:7" s="76" customFormat="1" ht="24" outlineLevel="1">
      <c r="A743" s="157" t="s">
        <v>1211</v>
      </c>
      <c r="B743" s="158" t="s">
        <v>337</v>
      </c>
      <c r="C743" s="159" t="s">
        <v>338</v>
      </c>
      <c r="D743" s="158" t="s">
        <v>244</v>
      </c>
      <c r="E743" s="160">
        <v>0.15</v>
      </c>
      <c r="F743" s="160">
        <v>0.32624999999999998</v>
      </c>
    </row>
    <row r="744" spans="1:7" s="76" customFormat="1" outlineLevel="1">
      <c r="A744" s="161" t="s">
        <v>1212</v>
      </c>
      <c r="B744" s="162" t="s">
        <v>1213</v>
      </c>
      <c r="C744" s="163" t="s">
        <v>1214</v>
      </c>
      <c r="D744" s="162" t="s">
        <v>244</v>
      </c>
      <c r="E744" s="164">
        <v>0.44</v>
      </c>
      <c r="F744" s="164">
        <v>0.95699999999999996</v>
      </c>
    </row>
    <row r="745" spans="1:7" s="76" customFormat="1" outlineLevel="1">
      <c r="A745" s="161" t="s">
        <v>1215</v>
      </c>
      <c r="B745" s="162" t="s">
        <v>343</v>
      </c>
      <c r="C745" s="163" t="s">
        <v>344</v>
      </c>
      <c r="D745" s="162" t="s">
        <v>244</v>
      </c>
      <c r="E745" s="164">
        <v>0.22</v>
      </c>
      <c r="F745" s="164">
        <v>0.47849999999999998</v>
      </c>
    </row>
    <row r="746" spans="1:7" s="75" customFormat="1" outlineLevel="1">
      <c r="A746" s="165" t="s">
        <v>1216</v>
      </c>
      <c r="B746" s="166" t="s">
        <v>350</v>
      </c>
      <c r="C746" s="167" t="s">
        <v>351</v>
      </c>
      <c r="D746" s="166" t="s">
        <v>274</v>
      </c>
      <c r="E746" s="168">
        <v>7.1999999999999998E-3</v>
      </c>
      <c r="F746" s="168">
        <v>1.566E-2</v>
      </c>
    </row>
    <row r="747" spans="1:7" s="75" customFormat="1" outlineLevel="1">
      <c r="A747" s="169" t="s">
        <v>1217</v>
      </c>
      <c r="B747" s="170" t="s">
        <v>1218</v>
      </c>
      <c r="C747" s="171" t="s">
        <v>1219</v>
      </c>
      <c r="D747" s="170" t="s">
        <v>361</v>
      </c>
      <c r="E747" s="172">
        <v>3.38</v>
      </c>
      <c r="F747" s="172">
        <v>7.3514999999999997</v>
      </c>
    </row>
    <row r="748" spans="1:7" s="75" customFormat="1" outlineLevel="1">
      <c r="A748" s="169" t="s">
        <v>1220</v>
      </c>
      <c r="B748" s="170" t="s">
        <v>749</v>
      </c>
      <c r="C748" s="171" t="s">
        <v>750</v>
      </c>
      <c r="D748" s="170" t="s">
        <v>274</v>
      </c>
      <c r="E748" s="172">
        <v>3.7999999999999999E-2</v>
      </c>
      <c r="F748" s="172">
        <v>8.2650000000000001E-2</v>
      </c>
    </row>
    <row r="749" spans="1:7" s="75" customFormat="1" outlineLevel="1">
      <c r="A749" s="169" t="s">
        <v>1221</v>
      </c>
      <c r="B749" s="170" t="s">
        <v>356</v>
      </c>
      <c r="C749" s="171" t="s">
        <v>357</v>
      </c>
      <c r="D749" s="170" t="s">
        <v>274</v>
      </c>
      <c r="E749" s="172">
        <v>4.3800000000000002E-3</v>
      </c>
      <c r="F749" s="172">
        <v>9.5270000000000007E-3</v>
      </c>
    </row>
    <row r="750" spans="1:7" s="75" customFormat="1" ht="24" outlineLevel="1">
      <c r="A750" s="169" t="s">
        <v>1222</v>
      </c>
      <c r="B750" s="170" t="s">
        <v>1223</v>
      </c>
      <c r="C750" s="171" t="s">
        <v>1224</v>
      </c>
      <c r="D750" s="170" t="s">
        <v>270</v>
      </c>
      <c r="E750" s="172">
        <v>0.16</v>
      </c>
      <c r="F750" s="172">
        <v>0.34799999999999998</v>
      </c>
    </row>
    <row r="751" spans="1:7" s="75" customFormat="1" ht="24" outlineLevel="1">
      <c r="A751" s="169" t="s">
        <v>1225</v>
      </c>
      <c r="B751" s="170" t="s">
        <v>1226</v>
      </c>
      <c r="C751" s="171" t="s">
        <v>1227</v>
      </c>
      <c r="D751" s="170" t="s">
        <v>270</v>
      </c>
      <c r="E751" s="172">
        <v>0.06</v>
      </c>
      <c r="F751" s="172">
        <v>0.1305</v>
      </c>
    </row>
    <row r="752" spans="1:7" s="75" customFormat="1" ht="24" outlineLevel="1">
      <c r="A752" s="169" t="s">
        <v>1228</v>
      </c>
      <c r="B752" s="170" t="s">
        <v>1229</v>
      </c>
      <c r="C752" s="171" t="s">
        <v>1230</v>
      </c>
      <c r="D752" s="170" t="s">
        <v>270</v>
      </c>
      <c r="E752" s="172">
        <v>0.83</v>
      </c>
      <c r="F752" s="172">
        <v>1.8052999999999999</v>
      </c>
    </row>
    <row r="753" spans="1:7" s="75" customFormat="1" outlineLevel="1">
      <c r="A753" s="169" t="s">
        <v>1231</v>
      </c>
      <c r="B753" s="170" t="s">
        <v>1232</v>
      </c>
      <c r="C753" s="171" t="s">
        <v>1233</v>
      </c>
      <c r="D753" s="170" t="s">
        <v>274</v>
      </c>
      <c r="E753" s="172">
        <v>1.9599999999999999E-3</v>
      </c>
      <c r="F753" s="172">
        <v>4.2630000000000003E-3</v>
      </c>
    </row>
    <row r="754" spans="1:7" s="70" customFormat="1">
      <c r="A754" s="145" t="s">
        <v>1234</v>
      </c>
      <c r="B754" s="146" t="s">
        <v>1207</v>
      </c>
      <c r="C754" s="146" t="s">
        <v>1235</v>
      </c>
      <c r="D754" s="147" t="s">
        <v>270</v>
      </c>
      <c r="E754" s="311">
        <v>2.1840000000000002</v>
      </c>
      <c r="F754" s="312"/>
      <c r="G754" s="148"/>
    </row>
    <row r="755" spans="1:7" s="74" customFormat="1" outlineLevel="1">
      <c r="A755" s="149" t="s">
        <v>1236</v>
      </c>
      <c r="B755" s="150" t="s">
        <v>231</v>
      </c>
      <c r="C755" s="151" t="s">
        <v>236</v>
      </c>
      <c r="D755" s="150" t="s">
        <v>237</v>
      </c>
      <c r="E755" s="152">
        <v>24.09</v>
      </c>
      <c r="F755" s="152">
        <v>52.6126</v>
      </c>
    </row>
    <row r="756" spans="1:7" s="75" customFormat="1" outlineLevel="1">
      <c r="A756" s="153" t="s">
        <v>1237</v>
      </c>
      <c r="B756" s="154" t="s">
        <v>239</v>
      </c>
      <c r="C756" s="155" t="s">
        <v>240</v>
      </c>
      <c r="D756" s="154" t="s">
        <v>237</v>
      </c>
      <c r="E756" s="156">
        <v>0.37</v>
      </c>
      <c r="F756" s="156">
        <v>0.80808000000000002</v>
      </c>
    </row>
    <row r="757" spans="1:7" s="76" customFormat="1" ht="24" outlineLevel="1">
      <c r="A757" s="157" t="s">
        <v>1238</v>
      </c>
      <c r="B757" s="158" t="s">
        <v>337</v>
      </c>
      <c r="C757" s="159" t="s">
        <v>338</v>
      </c>
      <c r="D757" s="158" t="s">
        <v>244</v>
      </c>
      <c r="E757" s="160">
        <v>0.15</v>
      </c>
      <c r="F757" s="160">
        <v>0.3276</v>
      </c>
    </row>
    <row r="758" spans="1:7" s="76" customFormat="1" outlineLevel="1">
      <c r="A758" s="161" t="s">
        <v>1239</v>
      </c>
      <c r="B758" s="162" t="s">
        <v>1213</v>
      </c>
      <c r="C758" s="163" t="s">
        <v>1214</v>
      </c>
      <c r="D758" s="162" t="s">
        <v>244</v>
      </c>
      <c r="E758" s="164">
        <v>0.44</v>
      </c>
      <c r="F758" s="164">
        <v>0.96096000000000004</v>
      </c>
    </row>
    <row r="759" spans="1:7" s="76" customFormat="1" outlineLevel="1">
      <c r="A759" s="161" t="s">
        <v>1240</v>
      </c>
      <c r="B759" s="162" t="s">
        <v>343</v>
      </c>
      <c r="C759" s="163" t="s">
        <v>344</v>
      </c>
      <c r="D759" s="162" t="s">
        <v>244</v>
      </c>
      <c r="E759" s="164">
        <v>0.22</v>
      </c>
      <c r="F759" s="164">
        <v>0.48048000000000002</v>
      </c>
    </row>
    <row r="760" spans="1:7" s="75" customFormat="1" outlineLevel="1">
      <c r="A760" s="165" t="s">
        <v>1241</v>
      </c>
      <c r="B760" s="166" t="s">
        <v>350</v>
      </c>
      <c r="C760" s="167" t="s">
        <v>351</v>
      </c>
      <c r="D760" s="166" t="s">
        <v>274</v>
      </c>
      <c r="E760" s="168">
        <v>7.1999999999999998E-3</v>
      </c>
      <c r="F760" s="168">
        <v>1.5724999999999999E-2</v>
      </c>
    </row>
    <row r="761" spans="1:7" s="75" customFormat="1" outlineLevel="1">
      <c r="A761" s="169" t="s">
        <v>1242</v>
      </c>
      <c r="B761" s="170" t="s">
        <v>1218</v>
      </c>
      <c r="C761" s="171" t="s">
        <v>1219</v>
      </c>
      <c r="D761" s="170" t="s">
        <v>361</v>
      </c>
      <c r="E761" s="172">
        <v>3.38</v>
      </c>
      <c r="F761" s="172">
        <v>7.3818999999999999</v>
      </c>
    </row>
    <row r="762" spans="1:7" s="75" customFormat="1" outlineLevel="1">
      <c r="A762" s="169" t="s">
        <v>1243</v>
      </c>
      <c r="B762" s="170" t="s">
        <v>749</v>
      </c>
      <c r="C762" s="171" t="s">
        <v>750</v>
      </c>
      <c r="D762" s="170" t="s">
        <v>274</v>
      </c>
      <c r="E762" s="172">
        <v>3.7999999999999999E-2</v>
      </c>
      <c r="F762" s="172">
        <v>8.2991999999999996E-2</v>
      </c>
    </row>
    <row r="763" spans="1:7" s="75" customFormat="1" outlineLevel="1">
      <c r="A763" s="169" t="s">
        <v>1244</v>
      </c>
      <c r="B763" s="170" t="s">
        <v>356</v>
      </c>
      <c r="C763" s="171" t="s">
        <v>357</v>
      </c>
      <c r="D763" s="170" t="s">
        <v>274</v>
      </c>
      <c r="E763" s="172">
        <v>4.3800000000000002E-3</v>
      </c>
      <c r="F763" s="172">
        <v>9.5659999999999999E-3</v>
      </c>
    </row>
    <row r="764" spans="1:7" s="75" customFormat="1" ht="24" outlineLevel="1">
      <c r="A764" s="169" t="s">
        <v>1245</v>
      </c>
      <c r="B764" s="170" t="s">
        <v>1223</v>
      </c>
      <c r="C764" s="171" t="s">
        <v>1224</v>
      </c>
      <c r="D764" s="170" t="s">
        <v>270</v>
      </c>
      <c r="E764" s="172">
        <v>0.16</v>
      </c>
      <c r="F764" s="172">
        <v>0.34943999999999997</v>
      </c>
    </row>
    <row r="765" spans="1:7" s="75" customFormat="1" ht="24" outlineLevel="1">
      <c r="A765" s="169" t="s">
        <v>1246</v>
      </c>
      <c r="B765" s="170" t="s">
        <v>1226</v>
      </c>
      <c r="C765" s="171" t="s">
        <v>1227</v>
      </c>
      <c r="D765" s="170" t="s">
        <v>270</v>
      </c>
      <c r="E765" s="172">
        <v>0.06</v>
      </c>
      <c r="F765" s="172">
        <v>0.13103999999999999</v>
      </c>
    </row>
    <row r="766" spans="1:7" s="75" customFormat="1" ht="24" outlineLevel="1">
      <c r="A766" s="169" t="s">
        <v>1247</v>
      </c>
      <c r="B766" s="170" t="s">
        <v>1229</v>
      </c>
      <c r="C766" s="171" t="s">
        <v>1230</v>
      </c>
      <c r="D766" s="170" t="s">
        <v>270</v>
      </c>
      <c r="E766" s="172">
        <v>0.83</v>
      </c>
      <c r="F766" s="172">
        <v>1.8127</v>
      </c>
    </row>
    <row r="767" spans="1:7" s="75" customFormat="1" outlineLevel="1">
      <c r="A767" s="169" t="s">
        <v>1248</v>
      </c>
      <c r="B767" s="170" t="s">
        <v>1232</v>
      </c>
      <c r="C767" s="171" t="s">
        <v>1233</v>
      </c>
      <c r="D767" s="170" t="s">
        <v>274</v>
      </c>
      <c r="E767" s="172">
        <v>1.9599999999999999E-3</v>
      </c>
      <c r="F767" s="172">
        <v>4.2810000000000001E-3</v>
      </c>
    </row>
    <row r="768" spans="1:7" s="70" customFormat="1">
      <c r="A768" s="145" t="s">
        <v>1249</v>
      </c>
      <c r="B768" s="146" t="s">
        <v>1250</v>
      </c>
      <c r="C768" s="146" t="s">
        <v>1251</v>
      </c>
      <c r="D768" s="147" t="s">
        <v>270</v>
      </c>
      <c r="E768" s="311">
        <v>2.3460000000000001</v>
      </c>
      <c r="F768" s="312"/>
      <c r="G768" s="148"/>
    </row>
    <row r="769" spans="1:7" s="74" customFormat="1" outlineLevel="1">
      <c r="A769" s="149" t="s">
        <v>1252</v>
      </c>
      <c r="B769" s="150" t="s">
        <v>231</v>
      </c>
      <c r="C769" s="151" t="s">
        <v>236</v>
      </c>
      <c r="D769" s="150" t="s">
        <v>237</v>
      </c>
      <c r="E769" s="152">
        <v>22.5</v>
      </c>
      <c r="F769" s="152">
        <v>52.784999999999997</v>
      </c>
    </row>
    <row r="770" spans="1:7" s="75" customFormat="1" outlineLevel="1">
      <c r="A770" s="153" t="s">
        <v>1253</v>
      </c>
      <c r="B770" s="154" t="s">
        <v>239</v>
      </c>
      <c r="C770" s="155" t="s">
        <v>240</v>
      </c>
      <c r="D770" s="154" t="s">
        <v>237</v>
      </c>
      <c r="E770" s="156">
        <v>0.36</v>
      </c>
      <c r="F770" s="156">
        <v>0.84455999999999998</v>
      </c>
    </row>
    <row r="771" spans="1:7" s="76" customFormat="1" outlineLevel="1">
      <c r="A771" s="157" t="s">
        <v>1254</v>
      </c>
      <c r="B771" s="158" t="s">
        <v>1255</v>
      </c>
      <c r="C771" s="159" t="s">
        <v>1256</v>
      </c>
      <c r="D771" s="158" t="s">
        <v>244</v>
      </c>
      <c r="E771" s="160">
        <v>0.23</v>
      </c>
      <c r="F771" s="160">
        <v>0.53957999999999995</v>
      </c>
    </row>
    <row r="772" spans="1:7" s="76" customFormat="1" outlineLevel="1">
      <c r="A772" s="161" t="s">
        <v>1257</v>
      </c>
      <c r="B772" s="162" t="s">
        <v>1213</v>
      </c>
      <c r="C772" s="163" t="s">
        <v>1214</v>
      </c>
      <c r="D772" s="162" t="s">
        <v>244</v>
      </c>
      <c r="E772" s="164">
        <v>0.33</v>
      </c>
      <c r="F772" s="164">
        <v>0.77417999999999998</v>
      </c>
    </row>
    <row r="773" spans="1:7" s="76" customFormat="1" outlineLevel="1">
      <c r="A773" s="161" t="s">
        <v>1258</v>
      </c>
      <c r="B773" s="162" t="s">
        <v>343</v>
      </c>
      <c r="C773" s="163" t="s">
        <v>344</v>
      </c>
      <c r="D773" s="162" t="s">
        <v>244</v>
      </c>
      <c r="E773" s="164">
        <v>0.36</v>
      </c>
      <c r="F773" s="164">
        <v>0.84455999999999998</v>
      </c>
    </row>
    <row r="774" spans="1:7" s="75" customFormat="1" outlineLevel="1">
      <c r="A774" s="165" t="s">
        <v>1259</v>
      </c>
      <c r="B774" s="166" t="s">
        <v>1260</v>
      </c>
      <c r="C774" s="167" t="s">
        <v>1261</v>
      </c>
      <c r="D774" s="166" t="s">
        <v>274</v>
      </c>
      <c r="E774" s="168">
        <v>2.5799999999999998E-3</v>
      </c>
      <c r="F774" s="168">
        <v>6.0530000000000002E-3</v>
      </c>
    </row>
    <row r="775" spans="1:7" s="75" customFormat="1" outlineLevel="1">
      <c r="A775" s="169" t="s">
        <v>1262</v>
      </c>
      <c r="B775" s="170" t="s">
        <v>1263</v>
      </c>
      <c r="C775" s="171" t="s">
        <v>1264</v>
      </c>
      <c r="D775" s="170" t="s">
        <v>274</v>
      </c>
      <c r="E775" s="172">
        <v>7.4999999999999997E-3</v>
      </c>
      <c r="F775" s="172">
        <v>1.7595E-2</v>
      </c>
    </row>
    <row r="776" spans="1:7" s="75" customFormat="1" outlineLevel="1">
      <c r="A776" s="169" t="s">
        <v>1265</v>
      </c>
      <c r="B776" s="170" t="s">
        <v>350</v>
      </c>
      <c r="C776" s="171" t="s">
        <v>351</v>
      </c>
      <c r="D776" s="170" t="s">
        <v>274</v>
      </c>
      <c r="E776" s="172">
        <v>3.0000000000000001E-3</v>
      </c>
      <c r="F776" s="172">
        <v>7.038E-3</v>
      </c>
    </row>
    <row r="777" spans="1:7" s="75" customFormat="1" outlineLevel="1">
      <c r="A777" s="169" t="s">
        <v>1266</v>
      </c>
      <c r="B777" s="170" t="s">
        <v>1218</v>
      </c>
      <c r="C777" s="171" t="s">
        <v>1219</v>
      </c>
      <c r="D777" s="170" t="s">
        <v>361</v>
      </c>
      <c r="E777" s="172">
        <v>1.45</v>
      </c>
      <c r="F777" s="172">
        <v>3.4016999999999999</v>
      </c>
    </row>
    <row r="778" spans="1:7" s="75" customFormat="1" outlineLevel="1">
      <c r="A778" s="169" t="s">
        <v>1267</v>
      </c>
      <c r="B778" s="170" t="s">
        <v>1268</v>
      </c>
      <c r="C778" s="171" t="s">
        <v>1269</v>
      </c>
      <c r="D778" s="170" t="s">
        <v>274</v>
      </c>
      <c r="E778" s="172">
        <v>3.0999999999999999E-3</v>
      </c>
      <c r="F778" s="172">
        <v>7.273E-3</v>
      </c>
    </row>
    <row r="779" spans="1:7" s="75" customFormat="1" ht="24" outlineLevel="1">
      <c r="A779" s="169" t="s">
        <v>1270</v>
      </c>
      <c r="B779" s="170" t="s">
        <v>1226</v>
      </c>
      <c r="C779" s="171" t="s">
        <v>1227</v>
      </c>
      <c r="D779" s="170" t="s">
        <v>270</v>
      </c>
      <c r="E779" s="172">
        <v>0.93</v>
      </c>
      <c r="F779" s="172">
        <v>2.1818</v>
      </c>
    </row>
    <row r="780" spans="1:7" s="75" customFormat="1" ht="24" outlineLevel="1">
      <c r="A780" s="169" t="s">
        <v>1271</v>
      </c>
      <c r="B780" s="170" t="s">
        <v>1272</v>
      </c>
      <c r="C780" s="171" t="s">
        <v>1273</v>
      </c>
      <c r="D780" s="170" t="s">
        <v>270</v>
      </c>
      <c r="E780" s="172">
        <v>0.12</v>
      </c>
      <c r="F780" s="172">
        <v>0.28151999999999999</v>
      </c>
    </row>
    <row r="781" spans="1:7" s="75" customFormat="1" ht="24" outlineLevel="1">
      <c r="A781" s="169" t="s">
        <v>1274</v>
      </c>
      <c r="B781" s="170" t="s">
        <v>1275</v>
      </c>
      <c r="C781" s="171" t="s">
        <v>1276</v>
      </c>
      <c r="D781" s="170" t="s">
        <v>270</v>
      </c>
      <c r="E781" s="172">
        <v>0.01</v>
      </c>
      <c r="F781" s="172">
        <v>2.3460000000000002E-2</v>
      </c>
    </row>
    <row r="782" spans="1:7" s="75" customFormat="1" outlineLevel="1">
      <c r="A782" s="169" t="s">
        <v>1277</v>
      </c>
      <c r="B782" s="170" t="s">
        <v>1232</v>
      </c>
      <c r="C782" s="171" t="s">
        <v>1233</v>
      </c>
      <c r="D782" s="170" t="s">
        <v>274</v>
      </c>
      <c r="E782" s="172">
        <v>3.0100000000000001E-3</v>
      </c>
      <c r="F782" s="172">
        <v>7.0609999999999996E-3</v>
      </c>
    </row>
    <row r="783" spans="1:7" s="70" customFormat="1" ht="38.25">
      <c r="A783" s="145" t="s">
        <v>1278</v>
      </c>
      <c r="B783" s="146" t="s">
        <v>1279</v>
      </c>
      <c r="C783" s="146" t="s">
        <v>1280</v>
      </c>
      <c r="D783" s="147" t="s">
        <v>1281</v>
      </c>
      <c r="E783" s="311">
        <v>2.4075000000000002</v>
      </c>
      <c r="F783" s="312"/>
      <c r="G783" s="148"/>
    </row>
    <row r="784" spans="1:7" s="74" customFormat="1" outlineLevel="1">
      <c r="A784" s="149" t="s">
        <v>1282</v>
      </c>
      <c r="B784" s="150" t="s">
        <v>231</v>
      </c>
      <c r="C784" s="151" t="s">
        <v>236</v>
      </c>
      <c r="D784" s="150" t="s">
        <v>237</v>
      </c>
      <c r="E784" s="152">
        <v>38.53</v>
      </c>
      <c r="F784" s="152">
        <v>92.760999999999996</v>
      </c>
    </row>
    <row r="785" spans="1:7" s="75" customFormat="1" outlineLevel="1">
      <c r="A785" s="153" t="s">
        <v>1283</v>
      </c>
      <c r="B785" s="154" t="s">
        <v>239</v>
      </c>
      <c r="C785" s="155" t="s">
        <v>240</v>
      </c>
      <c r="D785" s="154" t="s">
        <v>237</v>
      </c>
      <c r="E785" s="156">
        <v>1.19</v>
      </c>
      <c r="F785" s="156">
        <v>2.8649</v>
      </c>
    </row>
    <row r="786" spans="1:7" s="76" customFormat="1" outlineLevel="1">
      <c r="A786" s="157" t="s">
        <v>1284</v>
      </c>
      <c r="B786" s="158" t="s">
        <v>1255</v>
      </c>
      <c r="C786" s="159" t="s">
        <v>1256</v>
      </c>
      <c r="D786" s="158" t="s">
        <v>244</v>
      </c>
      <c r="E786" s="160">
        <v>2.41</v>
      </c>
      <c r="F786" s="160">
        <v>5.8021000000000003</v>
      </c>
    </row>
    <row r="787" spans="1:7" s="76" customFormat="1" ht="24" outlineLevel="1">
      <c r="A787" s="161" t="s">
        <v>1285</v>
      </c>
      <c r="B787" s="162" t="s">
        <v>337</v>
      </c>
      <c r="C787" s="163" t="s">
        <v>338</v>
      </c>
      <c r="D787" s="162" t="s">
        <v>244</v>
      </c>
      <c r="E787" s="164">
        <v>0.79</v>
      </c>
      <c r="F787" s="164">
        <v>1.9018999999999999</v>
      </c>
    </row>
    <row r="788" spans="1:7" s="76" customFormat="1" outlineLevel="1">
      <c r="A788" s="161" t="s">
        <v>1286</v>
      </c>
      <c r="B788" s="162" t="s">
        <v>343</v>
      </c>
      <c r="C788" s="163" t="s">
        <v>344</v>
      </c>
      <c r="D788" s="162" t="s">
        <v>244</v>
      </c>
      <c r="E788" s="164">
        <v>0.4</v>
      </c>
      <c r="F788" s="164">
        <v>0.96299999999999997</v>
      </c>
    </row>
    <row r="789" spans="1:7" s="75" customFormat="1" outlineLevel="1">
      <c r="A789" s="165" t="s">
        <v>1287</v>
      </c>
      <c r="B789" s="166" t="s">
        <v>1288</v>
      </c>
      <c r="C789" s="167" t="s">
        <v>1289</v>
      </c>
      <c r="D789" s="166" t="s">
        <v>400</v>
      </c>
      <c r="E789" s="168">
        <v>645</v>
      </c>
      <c r="F789" s="168">
        <v>1552.8375000000001</v>
      </c>
    </row>
    <row r="790" spans="1:7" s="75" customFormat="1" outlineLevel="1">
      <c r="A790" s="169" t="s">
        <v>1290</v>
      </c>
      <c r="B790" s="170" t="s">
        <v>1291</v>
      </c>
      <c r="C790" s="171" t="s">
        <v>1292</v>
      </c>
      <c r="D790" s="170" t="s">
        <v>400</v>
      </c>
      <c r="E790" s="172">
        <v>81</v>
      </c>
      <c r="F790" s="172">
        <v>195.00749999999999</v>
      </c>
    </row>
    <row r="791" spans="1:7" s="75" customFormat="1" ht="24" outlineLevel="1">
      <c r="A791" s="169" t="s">
        <v>1293</v>
      </c>
      <c r="B791" s="170" t="s">
        <v>1294</v>
      </c>
      <c r="C791" s="171" t="s">
        <v>1295</v>
      </c>
      <c r="D791" s="170" t="s">
        <v>1296</v>
      </c>
      <c r="E791" s="172">
        <v>16</v>
      </c>
      <c r="F791" s="172">
        <v>38.520000000000003</v>
      </c>
    </row>
    <row r="792" spans="1:7" s="70" customFormat="1">
      <c r="A792" s="145" t="s">
        <v>1297</v>
      </c>
      <c r="B792" s="146" t="s">
        <v>561</v>
      </c>
      <c r="C792" s="146" t="s">
        <v>1298</v>
      </c>
      <c r="D792" s="147" t="s">
        <v>361</v>
      </c>
      <c r="E792" s="313">
        <v>245.565</v>
      </c>
      <c r="F792" s="314"/>
      <c r="G792" s="148"/>
    </row>
    <row r="793" spans="1:7" s="70" customFormat="1">
      <c r="A793" s="145" t="s">
        <v>1299</v>
      </c>
      <c r="B793" s="146" t="s">
        <v>561</v>
      </c>
      <c r="C793" s="146" t="s">
        <v>1300</v>
      </c>
      <c r="D793" s="147" t="s">
        <v>1296</v>
      </c>
      <c r="E793" s="313">
        <v>30</v>
      </c>
      <c r="F793" s="314"/>
      <c r="G793" s="148"/>
    </row>
    <row r="794" spans="1:7" s="70" customFormat="1">
      <c r="A794" s="145" t="s">
        <v>1301</v>
      </c>
      <c r="B794" s="146" t="s">
        <v>561</v>
      </c>
      <c r="C794" s="146" t="s">
        <v>1302</v>
      </c>
      <c r="D794" s="147" t="s">
        <v>1296</v>
      </c>
      <c r="E794" s="313">
        <v>26</v>
      </c>
      <c r="F794" s="314"/>
      <c r="G794" s="148"/>
    </row>
    <row r="795" spans="1:7" s="70" customFormat="1">
      <c r="A795" s="145" t="s">
        <v>1142</v>
      </c>
      <c r="B795" s="146" t="s">
        <v>561</v>
      </c>
      <c r="C795" s="146" t="s">
        <v>1303</v>
      </c>
      <c r="D795" s="147" t="s">
        <v>400</v>
      </c>
      <c r="E795" s="313">
        <v>30</v>
      </c>
      <c r="F795" s="314"/>
      <c r="G795" s="148"/>
    </row>
    <row r="796" spans="1:7" s="70" customFormat="1" ht="38.25">
      <c r="A796" s="145" t="s">
        <v>1304</v>
      </c>
      <c r="B796" s="146" t="s">
        <v>1305</v>
      </c>
      <c r="C796" s="146" t="s">
        <v>1306</v>
      </c>
      <c r="D796" s="147" t="s">
        <v>1307</v>
      </c>
      <c r="E796" s="311">
        <v>0.22</v>
      </c>
      <c r="F796" s="312"/>
      <c r="G796" s="148"/>
    </row>
    <row r="797" spans="1:7" s="74" customFormat="1" outlineLevel="1">
      <c r="A797" s="149" t="s">
        <v>1308</v>
      </c>
      <c r="B797" s="150" t="s">
        <v>231</v>
      </c>
      <c r="C797" s="151" t="s">
        <v>236</v>
      </c>
      <c r="D797" s="150" t="s">
        <v>237</v>
      </c>
      <c r="E797" s="152">
        <v>38.4</v>
      </c>
      <c r="F797" s="152">
        <v>8.4480000000000004</v>
      </c>
    </row>
    <row r="798" spans="1:7" s="75" customFormat="1" outlineLevel="1">
      <c r="A798" s="153" t="s">
        <v>1309</v>
      </c>
      <c r="B798" s="154" t="s">
        <v>239</v>
      </c>
      <c r="C798" s="155" t="s">
        <v>240</v>
      </c>
      <c r="D798" s="154" t="s">
        <v>237</v>
      </c>
      <c r="E798" s="156">
        <v>0.43</v>
      </c>
      <c r="F798" s="156">
        <v>9.4600000000000004E-2</v>
      </c>
    </row>
    <row r="799" spans="1:7" s="76" customFormat="1" outlineLevel="1">
      <c r="A799" s="157" t="s">
        <v>1310</v>
      </c>
      <c r="B799" s="158" t="s">
        <v>343</v>
      </c>
      <c r="C799" s="159" t="s">
        <v>344</v>
      </c>
      <c r="D799" s="158" t="s">
        <v>244</v>
      </c>
      <c r="E799" s="160">
        <v>0.43</v>
      </c>
      <c r="F799" s="160">
        <v>9.4600000000000004E-2</v>
      </c>
    </row>
    <row r="800" spans="1:7" s="75" customFormat="1" outlineLevel="1">
      <c r="A800" s="165" t="s">
        <v>1311</v>
      </c>
      <c r="B800" s="166" t="s">
        <v>1312</v>
      </c>
      <c r="C800" s="167" t="s">
        <v>1313</v>
      </c>
      <c r="D800" s="166" t="s">
        <v>274</v>
      </c>
      <c r="E800" s="168">
        <v>9.5000000000000001E-2</v>
      </c>
      <c r="F800" s="168">
        <v>2.0899999999999998E-2</v>
      </c>
    </row>
    <row r="801" spans="1:7" s="75" customFormat="1" outlineLevel="1">
      <c r="A801" s="169" t="s">
        <v>1314</v>
      </c>
      <c r="B801" s="170" t="s">
        <v>1315</v>
      </c>
      <c r="C801" s="171" t="s">
        <v>1316</v>
      </c>
      <c r="D801" s="170" t="s">
        <v>274</v>
      </c>
      <c r="E801" s="172">
        <v>2.9999999999999997E-4</v>
      </c>
      <c r="F801" s="172">
        <v>6.6000000000000005E-5</v>
      </c>
    </row>
    <row r="802" spans="1:7" s="75" customFormat="1" outlineLevel="1">
      <c r="A802" s="169" t="s">
        <v>1317</v>
      </c>
      <c r="B802" s="170" t="s">
        <v>1318</v>
      </c>
      <c r="C802" s="171" t="s">
        <v>1319</v>
      </c>
      <c r="D802" s="170" t="s">
        <v>1296</v>
      </c>
      <c r="E802" s="172">
        <v>113</v>
      </c>
      <c r="F802" s="172">
        <v>24.86</v>
      </c>
    </row>
    <row r="803" spans="1:7" s="70" customFormat="1">
      <c r="A803" s="145" t="s">
        <v>1320</v>
      </c>
      <c r="B803" s="146" t="s">
        <v>561</v>
      </c>
      <c r="C803" s="146" t="s">
        <v>1321</v>
      </c>
      <c r="D803" s="147" t="s">
        <v>400</v>
      </c>
      <c r="E803" s="313">
        <v>4</v>
      </c>
      <c r="F803" s="314"/>
      <c r="G803" s="148"/>
    </row>
    <row r="804" spans="1:7" s="70" customFormat="1">
      <c r="A804" s="145" t="s">
        <v>1322</v>
      </c>
      <c r="B804" s="146" t="s">
        <v>561</v>
      </c>
      <c r="C804" s="146" t="s">
        <v>1323</v>
      </c>
      <c r="D804" s="147" t="s">
        <v>400</v>
      </c>
      <c r="E804" s="313">
        <v>12</v>
      </c>
      <c r="F804" s="314"/>
      <c r="G804" s="148"/>
    </row>
    <row r="805" spans="1:7" s="70" customFormat="1">
      <c r="A805" s="145" t="s">
        <v>1324</v>
      </c>
      <c r="B805" s="146" t="s">
        <v>1325</v>
      </c>
      <c r="C805" s="146" t="s">
        <v>1326</v>
      </c>
      <c r="D805" s="147" t="s">
        <v>1327</v>
      </c>
      <c r="E805" s="311">
        <v>2</v>
      </c>
      <c r="F805" s="312"/>
      <c r="G805" s="148"/>
    </row>
    <row r="806" spans="1:7" s="74" customFormat="1" outlineLevel="1">
      <c r="A806" s="149" t="s">
        <v>1328</v>
      </c>
      <c r="B806" s="150" t="s">
        <v>231</v>
      </c>
      <c r="C806" s="151" t="s">
        <v>236</v>
      </c>
      <c r="D806" s="150" t="s">
        <v>237</v>
      </c>
      <c r="E806" s="152">
        <v>6.63</v>
      </c>
      <c r="F806" s="152">
        <v>13.26</v>
      </c>
    </row>
    <row r="807" spans="1:7" s="75" customFormat="1" outlineLevel="1">
      <c r="A807" s="153" t="s">
        <v>1329</v>
      </c>
      <c r="B807" s="154" t="s">
        <v>239</v>
      </c>
      <c r="C807" s="155" t="s">
        <v>240</v>
      </c>
      <c r="D807" s="154" t="s">
        <v>237</v>
      </c>
      <c r="E807" s="156">
        <v>0.22</v>
      </c>
      <c r="F807" s="156">
        <v>0.44</v>
      </c>
    </row>
    <row r="808" spans="1:7" s="76" customFormat="1" ht="24" outlineLevel="1">
      <c r="A808" s="157" t="s">
        <v>1330</v>
      </c>
      <c r="B808" s="158" t="s">
        <v>337</v>
      </c>
      <c r="C808" s="159" t="s">
        <v>338</v>
      </c>
      <c r="D808" s="158" t="s">
        <v>244</v>
      </c>
      <c r="E808" s="160">
        <v>0.11</v>
      </c>
      <c r="F808" s="160">
        <v>0.22</v>
      </c>
    </row>
    <row r="809" spans="1:7" s="76" customFormat="1" outlineLevel="1">
      <c r="A809" s="161" t="s">
        <v>1331</v>
      </c>
      <c r="B809" s="162" t="s">
        <v>376</v>
      </c>
      <c r="C809" s="163" t="s">
        <v>377</v>
      </c>
      <c r="D809" s="162" t="s">
        <v>244</v>
      </c>
      <c r="E809" s="164">
        <v>0.16</v>
      </c>
      <c r="F809" s="164">
        <v>0.32</v>
      </c>
    </row>
    <row r="810" spans="1:7" s="76" customFormat="1" outlineLevel="1">
      <c r="A810" s="161" t="s">
        <v>1332</v>
      </c>
      <c r="B810" s="162" t="s">
        <v>343</v>
      </c>
      <c r="C810" s="163" t="s">
        <v>344</v>
      </c>
      <c r="D810" s="162" t="s">
        <v>244</v>
      </c>
      <c r="E810" s="164">
        <v>0.11</v>
      </c>
      <c r="F810" s="164">
        <v>0.22</v>
      </c>
    </row>
    <row r="811" spans="1:7" s="75" customFormat="1" outlineLevel="1">
      <c r="A811" s="165" t="s">
        <v>1333</v>
      </c>
      <c r="B811" s="166" t="s">
        <v>350</v>
      </c>
      <c r="C811" s="167" t="s">
        <v>351</v>
      </c>
      <c r="D811" s="166" t="s">
        <v>274</v>
      </c>
      <c r="E811" s="168">
        <v>1.4E-3</v>
      </c>
      <c r="F811" s="168">
        <v>2.8E-3</v>
      </c>
    </row>
    <row r="812" spans="1:7" s="75" customFormat="1" ht="36" outlineLevel="1">
      <c r="A812" s="169" t="s">
        <v>1334</v>
      </c>
      <c r="B812" s="170" t="s">
        <v>1335</v>
      </c>
      <c r="C812" s="171" t="s">
        <v>1336</v>
      </c>
      <c r="D812" s="170" t="s">
        <v>270</v>
      </c>
      <c r="E812" s="172">
        <v>0.06</v>
      </c>
      <c r="F812" s="172">
        <v>0.12</v>
      </c>
    </row>
    <row r="813" spans="1:7" s="75" customFormat="1" ht="24" outlineLevel="1">
      <c r="A813" s="169" t="s">
        <v>1337</v>
      </c>
      <c r="B813" s="170" t="s">
        <v>1338</v>
      </c>
      <c r="C813" s="171" t="s">
        <v>1339</v>
      </c>
      <c r="D813" s="170" t="s">
        <v>270</v>
      </c>
      <c r="E813" s="172">
        <v>0.06</v>
      </c>
      <c r="F813" s="172">
        <v>0.12</v>
      </c>
    </row>
    <row r="814" spans="1:7" s="75" customFormat="1" ht="24" outlineLevel="1">
      <c r="A814" s="169" t="s">
        <v>1340</v>
      </c>
      <c r="B814" s="170" t="s">
        <v>363</v>
      </c>
      <c r="C814" s="171" t="s">
        <v>364</v>
      </c>
      <c r="D814" s="170" t="s">
        <v>270</v>
      </c>
      <c r="E814" s="172">
        <v>0.1</v>
      </c>
      <c r="F814" s="172">
        <v>0.2</v>
      </c>
    </row>
    <row r="815" spans="1:7" s="75" customFormat="1" outlineLevel="1">
      <c r="A815" s="169" t="s">
        <v>1341</v>
      </c>
      <c r="B815" s="170" t="s">
        <v>1342</v>
      </c>
      <c r="C815" s="171" t="s">
        <v>1343</v>
      </c>
      <c r="D815" s="170" t="s">
        <v>361</v>
      </c>
      <c r="E815" s="172">
        <v>0.5</v>
      </c>
      <c r="F815" s="172">
        <v>1</v>
      </c>
    </row>
    <row r="816" spans="1:7" s="70" customFormat="1" ht="102">
      <c r="A816" s="145" t="s">
        <v>1344</v>
      </c>
      <c r="B816" s="146" t="s">
        <v>1345</v>
      </c>
      <c r="C816" s="146" t="s">
        <v>1346</v>
      </c>
      <c r="D816" s="147" t="s">
        <v>1347</v>
      </c>
      <c r="E816" s="311">
        <v>0.18759999999999999</v>
      </c>
      <c r="F816" s="312"/>
      <c r="G816" s="148"/>
    </row>
    <row r="817" spans="1:7" s="74" customFormat="1" outlineLevel="1">
      <c r="A817" s="149" t="s">
        <v>1348</v>
      </c>
      <c r="B817" s="150" t="s">
        <v>231</v>
      </c>
      <c r="C817" s="151" t="s">
        <v>236</v>
      </c>
      <c r="D817" s="150" t="s">
        <v>237</v>
      </c>
      <c r="E817" s="152">
        <v>120.92</v>
      </c>
      <c r="F817" s="152">
        <v>22.6846</v>
      </c>
    </row>
    <row r="818" spans="1:7" s="75" customFormat="1" outlineLevel="1">
      <c r="A818" s="153" t="s">
        <v>1349</v>
      </c>
      <c r="B818" s="154" t="s">
        <v>239</v>
      </c>
      <c r="C818" s="155" t="s">
        <v>240</v>
      </c>
      <c r="D818" s="154" t="s">
        <v>237</v>
      </c>
      <c r="E818" s="156">
        <v>0.45</v>
      </c>
      <c r="F818" s="156">
        <v>8.4419999999999995E-2</v>
      </c>
    </row>
    <row r="819" spans="1:7" s="76" customFormat="1" outlineLevel="1">
      <c r="A819" s="157" t="s">
        <v>1350</v>
      </c>
      <c r="B819" s="158" t="s">
        <v>1255</v>
      </c>
      <c r="C819" s="159" t="s">
        <v>1256</v>
      </c>
      <c r="D819" s="158" t="s">
        <v>244</v>
      </c>
      <c r="E819" s="160">
        <v>2</v>
      </c>
      <c r="F819" s="160">
        <v>0.37519999999999998</v>
      </c>
    </row>
    <row r="820" spans="1:7" s="76" customFormat="1" outlineLevel="1">
      <c r="A820" s="161" t="s">
        <v>1351</v>
      </c>
      <c r="B820" s="162" t="s">
        <v>1352</v>
      </c>
      <c r="C820" s="163" t="s">
        <v>1353</v>
      </c>
      <c r="D820" s="162" t="s">
        <v>244</v>
      </c>
      <c r="E820" s="164">
        <v>5.4</v>
      </c>
      <c r="F820" s="164">
        <v>1.0129999999999999</v>
      </c>
    </row>
    <row r="821" spans="1:7" s="76" customFormat="1" outlineLevel="1">
      <c r="A821" s="161" t="s">
        <v>1354</v>
      </c>
      <c r="B821" s="162" t="s">
        <v>343</v>
      </c>
      <c r="C821" s="163" t="s">
        <v>344</v>
      </c>
      <c r="D821" s="162" t="s">
        <v>244</v>
      </c>
      <c r="E821" s="164">
        <v>0.19</v>
      </c>
      <c r="F821" s="164">
        <v>3.5644000000000002E-2</v>
      </c>
    </row>
    <row r="822" spans="1:7" s="75" customFormat="1" outlineLevel="1">
      <c r="A822" s="165" t="s">
        <v>1355</v>
      </c>
      <c r="B822" s="166" t="s">
        <v>1356</v>
      </c>
      <c r="C822" s="167" t="s">
        <v>1357</v>
      </c>
      <c r="D822" s="166" t="s">
        <v>400</v>
      </c>
      <c r="E822" s="168">
        <v>2400</v>
      </c>
      <c r="F822" s="168">
        <v>450.24</v>
      </c>
    </row>
    <row r="823" spans="1:7" s="70" customFormat="1">
      <c r="A823" s="145" t="s">
        <v>1358</v>
      </c>
      <c r="B823" s="146" t="s">
        <v>561</v>
      </c>
      <c r="C823" s="146" t="s">
        <v>1359</v>
      </c>
      <c r="D823" s="147" t="s">
        <v>361</v>
      </c>
      <c r="E823" s="313">
        <v>18.8</v>
      </c>
      <c r="F823" s="314"/>
      <c r="G823" s="148"/>
    </row>
    <row r="824" spans="1:7" s="70" customFormat="1" ht="38.25">
      <c r="A824" s="145" t="s">
        <v>1360</v>
      </c>
      <c r="B824" s="146" t="s">
        <v>1361</v>
      </c>
      <c r="C824" s="146" t="s">
        <v>1362</v>
      </c>
      <c r="D824" s="147" t="s">
        <v>411</v>
      </c>
      <c r="E824" s="311">
        <v>0.32800000000000001</v>
      </c>
      <c r="F824" s="312"/>
      <c r="G824" s="148"/>
    </row>
    <row r="825" spans="1:7" s="74" customFormat="1" outlineLevel="1">
      <c r="A825" s="149" t="s">
        <v>1363</v>
      </c>
      <c r="B825" s="150" t="s">
        <v>231</v>
      </c>
      <c r="C825" s="151" t="s">
        <v>236</v>
      </c>
      <c r="D825" s="150" t="s">
        <v>237</v>
      </c>
      <c r="E825" s="152">
        <v>112.75</v>
      </c>
      <c r="F825" s="152">
        <v>36.981999999999999</v>
      </c>
    </row>
    <row r="826" spans="1:7" s="75" customFormat="1" outlineLevel="1">
      <c r="A826" s="153" t="s">
        <v>1364</v>
      </c>
      <c r="B826" s="154" t="s">
        <v>239</v>
      </c>
      <c r="C826" s="155" t="s">
        <v>240</v>
      </c>
      <c r="D826" s="154" t="s">
        <v>237</v>
      </c>
      <c r="E826" s="156">
        <v>0.27</v>
      </c>
      <c r="F826" s="156">
        <v>8.856E-2</v>
      </c>
    </row>
    <row r="827" spans="1:7" s="76" customFormat="1" ht="24" outlineLevel="1">
      <c r="A827" s="157" t="s">
        <v>1365</v>
      </c>
      <c r="B827" s="158" t="s">
        <v>337</v>
      </c>
      <c r="C827" s="159" t="s">
        <v>338</v>
      </c>
      <c r="D827" s="158" t="s">
        <v>244</v>
      </c>
      <c r="E827" s="160">
        <v>0.2</v>
      </c>
      <c r="F827" s="160">
        <v>6.5600000000000006E-2</v>
      </c>
    </row>
    <row r="828" spans="1:7" s="76" customFormat="1" outlineLevel="1">
      <c r="A828" s="161" t="s">
        <v>1366</v>
      </c>
      <c r="B828" s="162" t="s">
        <v>343</v>
      </c>
      <c r="C828" s="163" t="s">
        <v>344</v>
      </c>
      <c r="D828" s="162" t="s">
        <v>244</v>
      </c>
      <c r="E828" s="164">
        <v>7.0000000000000007E-2</v>
      </c>
      <c r="F828" s="164">
        <v>2.2960000000000001E-2</v>
      </c>
    </row>
    <row r="829" spans="1:7" s="75" customFormat="1" outlineLevel="1">
      <c r="A829" s="165" t="s">
        <v>1367</v>
      </c>
      <c r="B829" s="166" t="s">
        <v>1368</v>
      </c>
      <c r="C829" s="167" t="s">
        <v>1369</v>
      </c>
      <c r="D829" s="166" t="s">
        <v>274</v>
      </c>
      <c r="E829" s="168">
        <v>4.0000000000000001E-3</v>
      </c>
      <c r="F829" s="168">
        <v>1.312E-3</v>
      </c>
    </row>
    <row r="830" spans="1:7" s="75" customFormat="1" outlineLevel="1">
      <c r="A830" s="169" t="s">
        <v>1370</v>
      </c>
      <c r="B830" s="170" t="s">
        <v>1315</v>
      </c>
      <c r="C830" s="171" t="s">
        <v>1316</v>
      </c>
      <c r="D830" s="170" t="s">
        <v>274</v>
      </c>
      <c r="E830" s="172">
        <v>1.2E-2</v>
      </c>
      <c r="F830" s="172">
        <v>3.9360000000000003E-3</v>
      </c>
    </row>
    <row r="831" spans="1:7" s="75" customFormat="1" outlineLevel="1">
      <c r="A831" s="169" t="s">
        <v>1371</v>
      </c>
      <c r="B831" s="170" t="s">
        <v>1372</v>
      </c>
      <c r="C831" s="171" t="s">
        <v>1373</v>
      </c>
      <c r="D831" s="170" t="s">
        <v>274</v>
      </c>
      <c r="E831" s="172">
        <v>0.56999999999999995</v>
      </c>
      <c r="F831" s="172">
        <v>0.18695999999999999</v>
      </c>
    </row>
    <row r="832" spans="1:7" ht="15.75">
      <c r="A832" s="315" t="s">
        <v>1374</v>
      </c>
      <c r="B832" s="316"/>
      <c r="C832" s="316"/>
      <c r="D832" s="316"/>
      <c r="E832" s="316"/>
      <c r="F832" s="317"/>
      <c r="G832" s="132"/>
    </row>
    <row r="833" spans="1:7" s="70" customFormat="1" ht="76.5">
      <c r="A833" s="145" t="s">
        <v>1375</v>
      </c>
      <c r="B833" s="146" t="s">
        <v>1376</v>
      </c>
      <c r="C833" s="146" t="s">
        <v>1377</v>
      </c>
      <c r="D833" s="147" t="s">
        <v>1378</v>
      </c>
      <c r="E833" s="311">
        <v>6.6299999999999998E-2</v>
      </c>
      <c r="F833" s="312"/>
      <c r="G833" s="148"/>
    </row>
    <row r="834" spans="1:7" s="74" customFormat="1" outlineLevel="1">
      <c r="A834" s="149" t="s">
        <v>1379</v>
      </c>
      <c r="B834" s="150" t="s">
        <v>231</v>
      </c>
      <c r="C834" s="151" t="s">
        <v>236</v>
      </c>
      <c r="D834" s="150" t="s">
        <v>237</v>
      </c>
      <c r="E834" s="152">
        <v>169.4</v>
      </c>
      <c r="F834" s="152">
        <v>11.231199999999999</v>
      </c>
    </row>
    <row r="835" spans="1:7" s="75" customFormat="1" outlineLevel="1">
      <c r="A835" s="153" t="s">
        <v>1380</v>
      </c>
      <c r="B835" s="154" t="s">
        <v>239</v>
      </c>
      <c r="C835" s="155" t="s">
        <v>240</v>
      </c>
      <c r="D835" s="154" t="s">
        <v>237</v>
      </c>
      <c r="E835" s="156">
        <v>4.2300000000000004</v>
      </c>
      <c r="F835" s="156">
        <v>0.280449</v>
      </c>
    </row>
    <row r="836" spans="1:7" s="76" customFormat="1" outlineLevel="1">
      <c r="A836" s="157" t="s">
        <v>1381</v>
      </c>
      <c r="B836" s="158" t="s">
        <v>1352</v>
      </c>
      <c r="C836" s="159" t="s">
        <v>1353</v>
      </c>
      <c r="D836" s="158" t="s">
        <v>244</v>
      </c>
      <c r="E836" s="160">
        <v>15.26</v>
      </c>
      <c r="F836" s="160">
        <v>1.0117</v>
      </c>
    </row>
    <row r="837" spans="1:7" s="76" customFormat="1" outlineLevel="1">
      <c r="A837" s="161" t="s">
        <v>1382</v>
      </c>
      <c r="B837" s="162" t="s">
        <v>343</v>
      </c>
      <c r="C837" s="163" t="s">
        <v>344</v>
      </c>
      <c r="D837" s="162" t="s">
        <v>244</v>
      </c>
      <c r="E837" s="164">
        <v>3.57</v>
      </c>
      <c r="F837" s="164">
        <v>0.23669100000000001</v>
      </c>
    </row>
    <row r="838" spans="1:7" s="76" customFormat="1" outlineLevel="1">
      <c r="A838" s="161" t="s">
        <v>1383</v>
      </c>
      <c r="B838" s="162" t="s">
        <v>1384</v>
      </c>
      <c r="C838" s="163" t="s">
        <v>1385</v>
      </c>
      <c r="D838" s="162" t="s">
        <v>244</v>
      </c>
      <c r="E838" s="164">
        <v>23.51</v>
      </c>
      <c r="F838" s="164">
        <v>1.5587</v>
      </c>
    </row>
    <row r="839" spans="1:7" s="75" customFormat="1" outlineLevel="1">
      <c r="A839" s="165" t="s">
        <v>1386</v>
      </c>
      <c r="B839" s="166" t="s">
        <v>1387</v>
      </c>
      <c r="C839" s="167" t="s">
        <v>1388</v>
      </c>
      <c r="D839" s="166" t="s">
        <v>1296</v>
      </c>
      <c r="E839" s="168">
        <v>66</v>
      </c>
      <c r="F839" s="168">
        <v>4.3757999999999999</v>
      </c>
    </row>
    <row r="840" spans="1:7" s="75" customFormat="1" outlineLevel="1">
      <c r="A840" s="169" t="s">
        <v>1389</v>
      </c>
      <c r="B840" s="170" t="s">
        <v>1390</v>
      </c>
      <c r="C840" s="171" t="s">
        <v>1391</v>
      </c>
      <c r="D840" s="170" t="s">
        <v>1296</v>
      </c>
      <c r="E840" s="172">
        <v>323</v>
      </c>
      <c r="F840" s="172">
        <v>21.414899999999999</v>
      </c>
    </row>
    <row r="841" spans="1:7" s="75" customFormat="1" outlineLevel="1">
      <c r="A841" s="169" t="s">
        <v>1392</v>
      </c>
      <c r="B841" s="170" t="s">
        <v>1393</v>
      </c>
      <c r="C841" s="171" t="s">
        <v>1394</v>
      </c>
      <c r="D841" s="170" t="s">
        <v>400</v>
      </c>
      <c r="E841" s="172">
        <v>533</v>
      </c>
      <c r="F841" s="172">
        <v>35.337899999999998</v>
      </c>
    </row>
    <row r="842" spans="1:7" s="75" customFormat="1" outlineLevel="1">
      <c r="A842" s="169" t="s">
        <v>1395</v>
      </c>
      <c r="B842" s="170" t="s">
        <v>1396</v>
      </c>
      <c r="C842" s="171" t="s">
        <v>1397</v>
      </c>
      <c r="D842" s="170" t="s">
        <v>396</v>
      </c>
      <c r="E842" s="172">
        <v>1.92</v>
      </c>
      <c r="F842" s="172">
        <v>0.12729599999999999</v>
      </c>
    </row>
    <row r="843" spans="1:7" s="75" customFormat="1" outlineLevel="1">
      <c r="A843" s="169" t="s">
        <v>1398</v>
      </c>
      <c r="B843" s="170" t="s">
        <v>1399</v>
      </c>
      <c r="C843" s="171" t="s">
        <v>1400</v>
      </c>
      <c r="D843" s="170" t="s">
        <v>400</v>
      </c>
      <c r="E843" s="172">
        <v>400</v>
      </c>
      <c r="F843" s="172">
        <v>26.52</v>
      </c>
    </row>
    <row r="844" spans="1:7" s="70" customFormat="1">
      <c r="A844" s="145" t="s">
        <v>1401</v>
      </c>
      <c r="B844" s="146" t="s">
        <v>561</v>
      </c>
      <c r="C844" s="146" t="s">
        <v>1402</v>
      </c>
      <c r="D844" s="147" t="s">
        <v>361</v>
      </c>
      <c r="E844" s="313">
        <v>6.63</v>
      </c>
      <c r="F844" s="314"/>
      <c r="G844" s="148"/>
    </row>
    <row r="845" spans="1:7" s="70" customFormat="1" ht="76.5">
      <c r="A845" s="145" t="s">
        <v>1403</v>
      </c>
      <c r="B845" s="146" t="s">
        <v>1404</v>
      </c>
      <c r="C845" s="146" t="s">
        <v>1405</v>
      </c>
      <c r="D845" s="147" t="s">
        <v>1378</v>
      </c>
      <c r="E845" s="311">
        <v>0.01</v>
      </c>
      <c r="F845" s="312"/>
      <c r="G845" s="148"/>
    </row>
    <row r="846" spans="1:7" s="74" customFormat="1" outlineLevel="1">
      <c r="A846" s="149" t="s">
        <v>1406</v>
      </c>
      <c r="B846" s="150" t="s">
        <v>231</v>
      </c>
      <c r="C846" s="151" t="s">
        <v>236</v>
      </c>
      <c r="D846" s="150" t="s">
        <v>237</v>
      </c>
      <c r="E846" s="152">
        <v>226.88</v>
      </c>
      <c r="F846" s="152">
        <v>2.2688000000000001</v>
      </c>
    </row>
    <row r="847" spans="1:7" s="75" customFormat="1" outlineLevel="1">
      <c r="A847" s="153" t="s">
        <v>1407</v>
      </c>
      <c r="B847" s="154" t="s">
        <v>239</v>
      </c>
      <c r="C847" s="155" t="s">
        <v>240</v>
      </c>
      <c r="D847" s="154" t="s">
        <v>237</v>
      </c>
      <c r="E847" s="156">
        <v>5.33</v>
      </c>
      <c r="F847" s="156">
        <v>5.33E-2</v>
      </c>
    </row>
    <row r="848" spans="1:7" s="76" customFormat="1" outlineLevel="1">
      <c r="A848" s="157" t="s">
        <v>1408</v>
      </c>
      <c r="B848" s="158" t="s">
        <v>1352</v>
      </c>
      <c r="C848" s="159" t="s">
        <v>1353</v>
      </c>
      <c r="D848" s="158" t="s">
        <v>244</v>
      </c>
      <c r="E848" s="160">
        <v>22.89</v>
      </c>
      <c r="F848" s="160">
        <v>0.22889999999999999</v>
      </c>
    </row>
    <row r="849" spans="1:7" s="76" customFormat="1" outlineLevel="1">
      <c r="A849" s="161" t="s">
        <v>1409</v>
      </c>
      <c r="B849" s="162" t="s">
        <v>343</v>
      </c>
      <c r="C849" s="163" t="s">
        <v>344</v>
      </c>
      <c r="D849" s="162" t="s">
        <v>244</v>
      </c>
      <c r="E849" s="164">
        <v>3.57</v>
      </c>
      <c r="F849" s="164">
        <v>3.5700000000000003E-2</v>
      </c>
    </row>
    <row r="850" spans="1:7" s="76" customFormat="1" outlineLevel="1">
      <c r="A850" s="161" t="s">
        <v>1410</v>
      </c>
      <c r="B850" s="162" t="s">
        <v>1384</v>
      </c>
      <c r="C850" s="163" t="s">
        <v>1385</v>
      </c>
      <c r="D850" s="162" t="s">
        <v>244</v>
      </c>
      <c r="E850" s="164">
        <v>35.270000000000003</v>
      </c>
      <c r="F850" s="164">
        <v>0.35270000000000001</v>
      </c>
    </row>
    <row r="851" spans="1:7" s="75" customFormat="1" outlineLevel="1">
      <c r="A851" s="165" t="s">
        <v>1411</v>
      </c>
      <c r="B851" s="166" t="s">
        <v>1387</v>
      </c>
      <c r="C851" s="167" t="s">
        <v>1388</v>
      </c>
      <c r="D851" s="166" t="s">
        <v>1296</v>
      </c>
      <c r="E851" s="168">
        <v>75</v>
      </c>
      <c r="F851" s="168">
        <v>0.75</v>
      </c>
    </row>
    <row r="852" spans="1:7" s="75" customFormat="1" outlineLevel="1">
      <c r="A852" s="169" t="s">
        <v>1412</v>
      </c>
      <c r="B852" s="170" t="s">
        <v>1390</v>
      </c>
      <c r="C852" s="171" t="s">
        <v>1391</v>
      </c>
      <c r="D852" s="170" t="s">
        <v>1296</v>
      </c>
      <c r="E852" s="172">
        <v>429</v>
      </c>
      <c r="F852" s="172">
        <v>4.29</v>
      </c>
    </row>
    <row r="853" spans="1:7" s="75" customFormat="1" outlineLevel="1">
      <c r="A853" s="169" t="s">
        <v>1413</v>
      </c>
      <c r="B853" s="170" t="s">
        <v>1393</v>
      </c>
      <c r="C853" s="171" t="s">
        <v>1394</v>
      </c>
      <c r="D853" s="170" t="s">
        <v>400</v>
      </c>
      <c r="E853" s="172">
        <v>600</v>
      </c>
      <c r="F853" s="172">
        <v>6</v>
      </c>
    </row>
    <row r="854" spans="1:7" s="75" customFormat="1" outlineLevel="1">
      <c r="A854" s="169" t="s">
        <v>1414</v>
      </c>
      <c r="B854" s="170" t="s">
        <v>1396</v>
      </c>
      <c r="C854" s="171" t="s">
        <v>1397</v>
      </c>
      <c r="D854" s="170" t="s">
        <v>396</v>
      </c>
      <c r="E854" s="172">
        <v>2.2000000000000002</v>
      </c>
      <c r="F854" s="172">
        <v>2.1999999999999999E-2</v>
      </c>
    </row>
    <row r="855" spans="1:7" s="75" customFormat="1" outlineLevel="1">
      <c r="A855" s="169" t="s">
        <v>1415</v>
      </c>
      <c r="B855" s="170" t="s">
        <v>1399</v>
      </c>
      <c r="C855" s="171" t="s">
        <v>1400</v>
      </c>
      <c r="D855" s="170" t="s">
        <v>400</v>
      </c>
      <c r="E855" s="172">
        <v>400</v>
      </c>
      <c r="F855" s="172">
        <v>4</v>
      </c>
    </row>
    <row r="856" spans="1:7" s="70" customFormat="1">
      <c r="A856" s="145" t="s">
        <v>1416</v>
      </c>
      <c r="B856" s="146" t="s">
        <v>561</v>
      </c>
      <c r="C856" s="146" t="s">
        <v>1417</v>
      </c>
      <c r="D856" s="147" t="s">
        <v>361</v>
      </c>
      <c r="E856" s="313">
        <v>1.008</v>
      </c>
      <c r="F856" s="314"/>
      <c r="G856" s="148"/>
    </row>
    <row r="857" spans="1:7" s="70" customFormat="1" ht="76.5">
      <c r="A857" s="145" t="s">
        <v>1418</v>
      </c>
      <c r="B857" s="146" t="s">
        <v>1419</v>
      </c>
      <c r="C857" s="146" t="s">
        <v>1420</v>
      </c>
      <c r="D857" s="147" t="s">
        <v>1421</v>
      </c>
      <c r="E857" s="311">
        <v>5.1400000000000001E-2</v>
      </c>
      <c r="F857" s="312"/>
      <c r="G857" s="148"/>
    </row>
    <row r="858" spans="1:7" s="74" customFormat="1" outlineLevel="1">
      <c r="A858" s="149" t="s">
        <v>1422</v>
      </c>
      <c r="B858" s="150" t="s">
        <v>231</v>
      </c>
      <c r="C858" s="151" t="s">
        <v>236</v>
      </c>
      <c r="D858" s="150" t="s">
        <v>237</v>
      </c>
      <c r="E858" s="152">
        <v>21.19</v>
      </c>
      <c r="F858" s="152">
        <v>1.0891999999999999</v>
      </c>
    </row>
    <row r="859" spans="1:7" s="75" customFormat="1" outlineLevel="1">
      <c r="A859" s="153" t="s">
        <v>1423</v>
      </c>
      <c r="B859" s="154" t="s">
        <v>239</v>
      </c>
      <c r="C859" s="155" t="s">
        <v>240</v>
      </c>
      <c r="D859" s="154" t="s">
        <v>237</v>
      </c>
      <c r="E859" s="156">
        <v>0.19</v>
      </c>
      <c r="F859" s="156">
        <v>9.7660000000000004E-3</v>
      </c>
    </row>
    <row r="860" spans="1:7" s="76" customFormat="1" outlineLevel="1">
      <c r="A860" s="157" t="s">
        <v>1424</v>
      </c>
      <c r="B860" s="158" t="s">
        <v>343</v>
      </c>
      <c r="C860" s="159" t="s">
        <v>344</v>
      </c>
      <c r="D860" s="158" t="s">
        <v>244</v>
      </c>
      <c r="E860" s="160">
        <v>0.15</v>
      </c>
      <c r="F860" s="160">
        <v>7.7099999999999998E-3</v>
      </c>
    </row>
    <row r="861" spans="1:7" s="75" customFormat="1" ht="24" outlineLevel="1">
      <c r="A861" s="165" t="s">
        <v>1425</v>
      </c>
      <c r="B861" s="166" t="s">
        <v>1426</v>
      </c>
      <c r="C861" s="167" t="s">
        <v>1427</v>
      </c>
      <c r="D861" s="166" t="s">
        <v>400</v>
      </c>
      <c r="E861" s="168">
        <v>6</v>
      </c>
      <c r="F861" s="168">
        <v>0.30840000000000001</v>
      </c>
    </row>
    <row r="862" spans="1:7" s="75" customFormat="1" outlineLevel="1">
      <c r="A862" s="169" t="s">
        <v>1428</v>
      </c>
      <c r="B862" s="170" t="s">
        <v>1399</v>
      </c>
      <c r="C862" s="171" t="s">
        <v>1400</v>
      </c>
      <c r="D862" s="170" t="s">
        <v>400</v>
      </c>
      <c r="E862" s="172">
        <v>400</v>
      </c>
      <c r="F862" s="172">
        <v>20.56</v>
      </c>
    </row>
    <row r="863" spans="1:7" s="75" customFormat="1" outlineLevel="1">
      <c r="A863" s="169" t="s">
        <v>1429</v>
      </c>
      <c r="B863" s="170" t="s">
        <v>1430</v>
      </c>
      <c r="C863" s="171" t="s">
        <v>1431</v>
      </c>
      <c r="D863" s="170" t="s">
        <v>1296</v>
      </c>
      <c r="E863" s="172">
        <v>102</v>
      </c>
      <c r="F863" s="172">
        <v>5.2427999999999999</v>
      </c>
    </row>
    <row r="864" spans="1:7" s="70" customFormat="1" ht="25.5">
      <c r="A864" s="145" t="s">
        <v>1432</v>
      </c>
      <c r="B864" s="146" t="s">
        <v>1433</v>
      </c>
      <c r="C864" s="146" t="s">
        <v>1434</v>
      </c>
      <c r="D864" s="147" t="s">
        <v>361</v>
      </c>
      <c r="E864" s="311">
        <v>3.78</v>
      </c>
      <c r="F864" s="312"/>
      <c r="G864" s="148"/>
    </row>
    <row r="865" spans="1:7" s="74" customFormat="1" outlineLevel="1">
      <c r="A865" s="149" t="s">
        <v>1435</v>
      </c>
      <c r="B865" s="150" t="s">
        <v>231</v>
      </c>
      <c r="C865" s="151" t="s">
        <v>236</v>
      </c>
      <c r="D865" s="150" t="s">
        <v>237</v>
      </c>
      <c r="E865" s="152">
        <v>3.58</v>
      </c>
      <c r="F865" s="152">
        <v>13.532400000000001</v>
      </c>
    </row>
    <row r="866" spans="1:7" s="75" customFormat="1" outlineLevel="1">
      <c r="A866" s="153" t="s">
        <v>1436</v>
      </c>
      <c r="B866" s="154" t="s">
        <v>239</v>
      </c>
      <c r="C866" s="155" t="s">
        <v>240</v>
      </c>
      <c r="D866" s="154" t="s">
        <v>237</v>
      </c>
      <c r="E866" s="156">
        <v>0.15</v>
      </c>
      <c r="F866" s="156">
        <v>0.56699999999999995</v>
      </c>
    </row>
    <row r="867" spans="1:7" s="76" customFormat="1" outlineLevel="1">
      <c r="A867" s="157" t="s">
        <v>1437</v>
      </c>
      <c r="B867" s="158" t="s">
        <v>343</v>
      </c>
      <c r="C867" s="159" t="s">
        <v>344</v>
      </c>
      <c r="D867" s="158" t="s">
        <v>244</v>
      </c>
      <c r="E867" s="160">
        <v>0.15</v>
      </c>
      <c r="F867" s="160">
        <v>0.56699999999999995</v>
      </c>
    </row>
    <row r="868" spans="1:7" s="76" customFormat="1" outlineLevel="1">
      <c r="A868" s="161" t="s">
        <v>1438</v>
      </c>
      <c r="B868" s="162" t="s">
        <v>1439</v>
      </c>
      <c r="C868" s="163" t="s">
        <v>1440</v>
      </c>
      <c r="D868" s="162" t="s">
        <v>244</v>
      </c>
      <c r="E868" s="164">
        <v>0.27</v>
      </c>
      <c r="F868" s="164">
        <v>1.0206</v>
      </c>
    </row>
    <row r="869" spans="1:7" s="75" customFormat="1" outlineLevel="1">
      <c r="A869" s="165" t="s">
        <v>1441</v>
      </c>
      <c r="B869" s="166" t="s">
        <v>1442</v>
      </c>
      <c r="C869" s="167" t="s">
        <v>1443</v>
      </c>
      <c r="D869" s="166" t="s">
        <v>400</v>
      </c>
      <c r="E869" s="168">
        <v>6</v>
      </c>
      <c r="F869" s="168">
        <v>22.68</v>
      </c>
    </row>
    <row r="870" spans="1:7" s="75" customFormat="1" ht="24" outlineLevel="1">
      <c r="A870" s="169" t="s">
        <v>1444</v>
      </c>
      <c r="B870" s="170" t="s">
        <v>1426</v>
      </c>
      <c r="C870" s="171" t="s">
        <v>1427</v>
      </c>
      <c r="D870" s="170" t="s">
        <v>400</v>
      </c>
      <c r="E870" s="172">
        <v>0.1</v>
      </c>
      <c r="F870" s="172">
        <v>0.378</v>
      </c>
    </row>
    <row r="871" spans="1:7" s="70" customFormat="1">
      <c r="A871" s="145" t="s">
        <v>1445</v>
      </c>
      <c r="B871" s="146" t="s">
        <v>561</v>
      </c>
      <c r="C871" s="146" t="s">
        <v>1446</v>
      </c>
      <c r="D871" s="147" t="s">
        <v>361</v>
      </c>
      <c r="E871" s="313">
        <v>3.78</v>
      </c>
      <c r="F871" s="314"/>
      <c r="G871" s="148"/>
    </row>
    <row r="872" spans="1:7" s="70" customFormat="1" ht="76.5">
      <c r="A872" s="145" t="s">
        <v>1447</v>
      </c>
      <c r="B872" s="146" t="s">
        <v>1448</v>
      </c>
      <c r="C872" s="146" t="s">
        <v>1449</v>
      </c>
      <c r="D872" s="147" t="s">
        <v>411</v>
      </c>
      <c r="E872" s="311">
        <v>5.2499999999999998E-2</v>
      </c>
      <c r="F872" s="312"/>
      <c r="G872" s="148"/>
    </row>
    <row r="873" spans="1:7" s="74" customFormat="1" outlineLevel="1">
      <c r="A873" s="149" t="s">
        <v>1450</v>
      </c>
      <c r="B873" s="150" t="s">
        <v>231</v>
      </c>
      <c r="C873" s="151" t="s">
        <v>236</v>
      </c>
      <c r="D873" s="150" t="s">
        <v>237</v>
      </c>
      <c r="E873" s="152">
        <v>89.47</v>
      </c>
      <c r="F873" s="152">
        <v>4.6971999999999996</v>
      </c>
    </row>
    <row r="874" spans="1:7" s="75" customFormat="1" outlineLevel="1">
      <c r="A874" s="153" t="s">
        <v>1451</v>
      </c>
      <c r="B874" s="154" t="s">
        <v>239</v>
      </c>
      <c r="C874" s="155" t="s">
        <v>240</v>
      </c>
      <c r="D874" s="154" t="s">
        <v>237</v>
      </c>
      <c r="E874" s="156">
        <v>3.65</v>
      </c>
      <c r="F874" s="156">
        <v>0.19162499999999999</v>
      </c>
    </row>
    <row r="875" spans="1:7" s="76" customFormat="1" ht="24" outlineLevel="1">
      <c r="A875" s="157" t="s">
        <v>1452</v>
      </c>
      <c r="B875" s="158" t="s">
        <v>337</v>
      </c>
      <c r="C875" s="159" t="s">
        <v>338</v>
      </c>
      <c r="D875" s="158" t="s">
        <v>244</v>
      </c>
      <c r="E875" s="160">
        <v>1.66</v>
      </c>
      <c r="F875" s="160">
        <v>8.7150000000000005E-2</v>
      </c>
    </row>
    <row r="876" spans="1:7" s="76" customFormat="1" outlineLevel="1">
      <c r="A876" s="161" t="s">
        <v>1453</v>
      </c>
      <c r="B876" s="162" t="s">
        <v>1352</v>
      </c>
      <c r="C876" s="163" t="s">
        <v>1353</v>
      </c>
      <c r="D876" s="162" t="s">
        <v>244</v>
      </c>
      <c r="E876" s="164">
        <v>3.84</v>
      </c>
      <c r="F876" s="164">
        <v>0.2016</v>
      </c>
    </row>
    <row r="877" spans="1:7" s="76" customFormat="1" outlineLevel="1">
      <c r="A877" s="161" t="s">
        <v>1454</v>
      </c>
      <c r="B877" s="162" t="s">
        <v>343</v>
      </c>
      <c r="C877" s="163" t="s">
        <v>344</v>
      </c>
      <c r="D877" s="162" t="s">
        <v>244</v>
      </c>
      <c r="E877" s="164">
        <v>1.99</v>
      </c>
      <c r="F877" s="164">
        <v>0.104475</v>
      </c>
    </row>
    <row r="878" spans="1:7" s="76" customFormat="1" outlineLevel="1">
      <c r="A878" s="161" t="s">
        <v>1455</v>
      </c>
      <c r="B878" s="162" t="s">
        <v>1384</v>
      </c>
      <c r="C878" s="163" t="s">
        <v>1385</v>
      </c>
      <c r="D878" s="162" t="s">
        <v>244</v>
      </c>
      <c r="E878" s="164">
        <v>5.91</v>
      </c>
      <c r="F878" s="164">
        <v>0.31027500000000002</v>
      </c>
    </row>
    <row r="879" spans="1:7" s="75" customFormat="1" outlineLevel="1">
      <c r="A879" s="165" t="s">
        <v>1456</v>
      </c>
      <c r="B879" s="166" t="s">
        <v>1387</v>
      </c>
      <c r="C879" s="167" t="s">
        <v>1388</v>
      </c>
      <c r="D879" s="166" t="s">
        <v>1296</v>
      </c>
      <c r="E879" s="168">
        <v>66</v>
      </c>
      <c r="F879" s="168">
        <v>3.4649999999999999</v>
      </c>
    </row>
    <row r="880" spans="1:7" s="75" customFormat="1" outlineLevel="1">
      <c r="A880" s="169" t="s">
        <v>1457</v>
      </c>
      <c r="B880" s="170" t="s">
        <v>1393</v>
      </c>
      <c r="C880" s="171" t="s">
        <v>1394</v>
      </c>
      <c r="D880" s="170" t="s">
        <v>400</v>
      </c>
      <c r="E880" s="172">
        <v>533</v>
      </c>
      <c r="F880" s="172">
        <v>27.982500000000002</v>
      </c>
    </row>
    <row r="881" spans="1:7" s="75" customFormat="1" outlineLevel="1">
      <c r="A881" s="169" t="s">
        <v>1458</v>
      </c>
      <c r="B881" s="170" t="s">
        <v>1396</v>
      </c>
      <c r="C881" s="171" t="s">
        <v>1397</v>
      </c>
      <c r="D881" s="170" t="s">
        <v>396</v>
      </c>
      <c r="E881" s="172">
        <v>1.92</v>
      </c>
      <c r="F881" s="172">
        <v>0.1008</v>
      </c>
    </row>
    <row r="882" spans="1:7" s="70" customFormat="1">
      <c r="A882" s="145" t="s">
        <v>1459</v>
      </c>
      <c r="B882" s="146" t="s">
        <v>561</v>
      </c>
      <c r="C882" s="146" t="s">
        <v>1460</v>
      </c>
      <c r="D882" s="147" t="s">
        <v>361</v>
      </c>
      <c r="E882" s="313">
        <v>3.78</v>
      </c>
      <c r="F882" s="314"/>
      <c r="G882" s="148"/>
    </row>
    <row r="883" spans="1:7" s="70" customFormat="1">
      <c r="A883" s="145" t="s">
        <v>1461</v>
      </c>
      <c r="B883" s="146" t="s">
        <v>561</v>
      </c>
      <c r="C883" s="146" t="s">
        <v>1462</v>
      </c>
      <c r="D883" s="147" t="s">
        <v>361</v>
      </c>
      <c r="E883" s="313">
        <v>1.47</v>
      </c>
      <c r="F883" s="314"/>
      <c r="G883" s="148"/>
    </row>
    <row r="884" spans="1:7" s="70" customFormat="1" ht="76.5">
      <c r="A884" s="145" t="s">
        <v>1463</v>
      </c>
      <c r="B884" s="146" t="s">
        <v>1464</v>
      </c>
      <c r="C884" s="146" t="s">
        <v>1465</v>
      </c>
      <c r="D884" s="147" t="s">
        <v>1378</v>
      </c>
      <c r="E884" s="311">
        <v>1.8310999999999999</v>
      </c>
      <c r="F884" s="312"/>
      <c r="G884" s="148"/>
    </row>
    <row r="885" spans="1:7" s="74" customFormat="1" outlineLevel="1">
      <c r="A885" s="149" t="s">
        <v>1466</v>
      </c>
      <c r="B885" s="150" t="s">
        <v>231</v>
      </c>
      <c r="C885" s="151" t="s">
        <v>236</v>
      </c>
      <c r="D885" s="150" t="s">
        <v>237</v>
      </c>
      <c r="E885" s="152">
        <v>90.89</v>
      </c>
      <c r="F885" s="152">
        <v>166.42869999999999</v>
      </c>
    </row>
    <row r="886" spans="1:7" s="75" customFormat="1" outlineLevel="1">
      <c r="A886" s="153" t="s">
        <v>1467</v>
      </c>
      <c r="B886" s="154" t="s">
        <v>239</v>
      </c>
      <c r="C886" s="155" t="s">
        <v>240</v>
      </c>
      <c r="D886" s="154" t="s">
        <v>237</v>
      </c>
      <c r="E886" s="156">
        <v>3.92</v>
      </c>
      <c r="F886" s="156">
        <v>7.1779000000000002</v>
      </c>
    </row>
    <row r="887" spans="1:7" s="76" customFormat="1" ht="24" outlineLevel="1">
      <c r="A887" s="157" t="s">
        <v>1468</v>
      </c>
      <c r="B887" s="158" t="s">
        <v>337</v>
      </c>
      <c r="C887" s="159" t="s">
        <v>338</v>
      </c>
      <c r="D887" s="158" t="s">
        <v>244</v>
      </c>
      <c r="E887" s="160">
        <v>2.35</v>
      </c>
      <c r="F887" s="160">
        <v>4.3030999999999997</v>
      </c>
    </row>
    <row r="888" spans="1:7" s="76" customFormat="1" outlineLevel="1">
      <c r="A888" s="161" t="s">
        <v>1469</v>
      </c>
      <c r="B888" s="162" t="s">
        <v>1352</v>
      </c>
      <c r="C888" s="163" t="s">
        <v>1353</v>
      </c>
      <c r="D888" s="162" t="s">
        <v>244</v>
      </c>
      <c r="E888" s="164">
        <v>6.12</v>
      </c>
      <c r="F888" s="164">
        <v>11.206300000000001</v>
      </c>
    </row>
    <row r="889" spans="1:7" s="76" customFormat="1" outlineLevel="1">
      <c r="A889" s="161" t="s">
        <v>1470</v>
      </c>
      <c r="B889" s="162" t="s">
        <v>343</v>
      </c>
      <c r="C889" s="163" t="s">
        <v>344</v>
      </c>
      <c r="D889" s="162" t="s">
        <v>244</v>
      </c>
      <c r="E889" s="164">
        <v>1.57</v>
      </c>
      <c r="F889" s="164">
        <v>2.8748</v>
      </c>
    </row>
    <row r="890" spans="1:7" s="76" customFormat="1" outlineLevel="1">
      <c r="A890" s="161" t="s">
        <v>1471</v>
      </c>
      <c r="B890" s="162" t="s">
        <v>1384</v>
      </c>
      <c r="C890" s="163" t="s">
        <v>1385</v>
      </c>
      <c r="D890" s="162" t="s">
        <v>244</v>
      </c>
      <c r="E890" s="164">
        <v>9.42</v>
      </c>
      <c r="F890" s="164">
        <v>17.248999999999999</v>
      </c>
    </row>
    <row r="891" spans="1:7" s="75" customFormat="1" outlineLevel="1">
      <c r="A891" s="165" t="s">
        <v>1472</v>
      </c>
      <c r="B891" s="166" t="s">
        <v>1387</v>
      </c>
      <c r="C891" s="167" t="s">
        <v>1388</v>
      </c>
      <c r="D891" s="166" t="s">
        <v>1296</v>
      </c>
      <c r="E891" s="168">
        <v>30</v>
      </c>
      <c r="F891" s="168">
        <v>54.933</v>
      </c>
    </row>
    <row r="892" spans="1:7" s="75" customFormat="1" outlineLevel="1">
      <c r="A892" s="169" t="s">
        <v>1473</v>
      </c>
      <c r="B892" s="170" t="s">
        <v>1393</v>
      </c>
      <c r="C892" s="171" t="s">
        <v>1394</v>
      </c>
      <c r="D892" s="170" t="s">
        <v>400</v>
      </c>
      <c r="E892" s="172">
        <v>240</v>
      </c>
      <c r="F892" s="172">
        <v>439.464</v>
      </c>
    </row>
    <row r="893" spans="1:7" s="75" customFormat="1" outlineLevel="1">
      <c r="A893" s="169" t="s">
        <v>1474</v>
      </c>
      <c r="B893" s="170" t="s">
        <v>1396</v>
      </c>
      <c r="C893" s="171" t="s">
        <v>1397</v>
      </c>
      <c r="D893" s="170" t="s">
        <v>396</v>
      </c>
      <c r="E893" s="172">
        <v>0.84</v>
      </c>
      <c r="F893" s="172">
        <v>1.5381</v>
      </c>
    </row>
    <row r="894" spans="1:7" s="70" customFormat="1" ht="25.5">
      <c r="A894" s="145" t="s">
        <v>1475</v>
      </c>
      <c r="B894" s="146" t="s">
        <v>561</v>
      </c>
      <c r="C894" s="146" t="s">
        <v>1476</v>
      </c>
      <c r="D894" s="147" t="s">
        <v>361</v>
      </c>
      <c r="E894" s="313">
        <v>12.58</v>
      </c>
      <c r="F894" s="314"/>
      <c r="G894" s="148"/>
    </row>
    <row r="895" spans="1:7" s="70" customFormat="1" ht="25.5">
      <c r="A895" s="145" t="s">
        <v>1477</v>
      </c>
      <c r="B895" s="146" t="s">
        <v>561</v>
      </c>
      <c r="C895" s="146" t="s">
        <v>1478</v>
      </c>
      <c r="D895" s="147" t="s">
        <v>361</v>
      </c>
      <c r="E895" s="313">
        <v>14</v>
      </c>
      <c r="F895" s="314"/>
      <c r="G895" s="148"/>
    </row>
    <row r="896" spans="1:7" s="70" customFormat="1" ht="25.5">
      <c r="A896" s="145" t="s">
        <v>1479</v>
      </c>
      <c r="B896" s="146" t="s">
        <v>561</v>
      </c>
      <c r="C896" s="146" t="s">
        <v>1480</v>
      </c>
      <c r="D896" s="147" t="s">
        <v>361</v>
      </c>
      <c r="E896" s="313">
        <v>32.200000000000003</v>
      </c>
      <c r="F896" s="314"/>
      <c r="G896" s="148"/>
    </row>
    <row r="897" spans="1:7" s="70" customFormat="1" ht="25.5">
      <c r="A897" s="145" t="s">
        <v>1481</v>
      </c>
      <c r="B897" s="146" t="s">
        <v>561</v>
      </c>
      <c r="C897" s="146" t="s">
        <v>1482</v>
      </c>
      <c r="D897" s="147" t="s">
        <v>361</v>
      </c>
      <c r="E897" s="313">
        <v>17.5</v>
      </c>
      <c r="F897" s="314"/>
      <c r="G897" s="148"/>
    </row>
    <row r="898" spans="1:7" s="70" customFormat="1" ht="25.5">
      <c r="A898" s="145" t="s">
        <v>1483</v>
      </c>
      <c r="B898" s="146" t="s">
        <v>561</v>
      </c>
      <c r="C898" s="146" t="s">
        <v>1484</v>
      </c>
      <c r="D898" s="147" t="s">
        <v>361</v>
      </c>
      <c r="E898" s="313">
        <v>11.2</v>
      </c>
      <c r="F898" s="314"/>
      <c r="G898" s="148"/>
    </row>
    <row r="899" spans="1:7" s="70" customFormat="1" ht="25.5">
      <c r="A899" s="145" t="s">
        <v>1485</v>
      </c>
      <c r="B899" s="146" t="s">
        <v>561</v>
      </c>
      <c r="C899" s="146" t="s">
        <v>1486</v>
      </c>
      <c r="D899" s="147" t="s">
        <v>361</v>
      </c>
      <c r="E899" s="313">
        <v>5.16</v>
      </c>
      <c r="F899" s="314"/>
      <c r="G899" s="148"/>
    </row>
    <row r="900" spans="1:7" s="70" customFormat="1" ht="25.5">
      <c r="A900" s="145" t="s">
        <v>1487</v>
      </c>
      <c r="B900" s="146" t="s">
        <v>561</v>
      </c>
      <c r="C900" s="146" t="s">
        <v>1488</v>
      </c>
      <c r="D900" s="147" t="s">
        <v>361</v>
      </c>
      <c r="E900" s="313">
        <v>12.52</v>
      </c>
      <c r="F900" s="314"/>
      <c r="G900" s="148"/>
    </row>
    <row r="901" spans="1:7" s="70" customFormat="1" ht="25.5">
      <c r="A901" s="145" t="s">
        <v>1489</v>
      </c>
      <c r="B901" s="146" t="s">
        <v>561</v>
      </c>
      <c r="C901" s="146" t="s">
        <v>1490</v>
      </c>
      <c r="D901" s="147" t="s">
        <v>361</v>
      </c>
      <c r="E901" s="313">
        <v>19.190000000000001</v>
      </c>
      <c r="F901" s="314"/>
      <c r="G901" s="148"/>
    </row>
    <row r="902" spans="1:7" s="70" customFormat="1" ht="25.5">
      <c r="A902" s="145" t="s">
        <v>1491</v>
      </c>
      <c r="B902" s="146" t="s">
        <v>561</v>
      </c>
      <c r="C902" s="146" t="s">
        <v>1492</v>
      </c>
      <c r="D902" s="147" t="s">
        <v>361</v>
      </c>
      <c r="E902" s="313">
        <v>15.08</v>
      </c>
      <c r="F902" s="314"/>
      <c r="G902" s="148"/>
    </row>
    <row r="903" spans="1:7" s="70" customFormat="1" ht="25.5">
      <c r="A903" s="145" t="s">
        <v>1493</v>
      </c>
      <c r="B903" s="146" t="s">
        <v>561</v>
      </c>
      <c r="C903" s="146" t="s">
        <v>1494</v>
      </c>
      <c r="D903" s="147" t="s">
        <v>361</v>
      </c>
      <c r="E903" s="313">
        <v>29.12</v>
      </c>
      <c r="F903" s="314"/>
      <c r="G903" s="148"/>
    </row>
    <row r="904" spans="1:7" s="70" customFormat="1" ht="25.5">
      <c r="A904" s="145" t="s">
        <v>1495</v>
      </c>
      <c r="B904" s="146" t="s">
        <v>561</v>
      </c>
      <c r="C904" s="146" t="s">
        <v>1496</v>
      </c>
      <c r="D904" s="147" t="s">
        <v>361</v>
      </c>
      <c r="E904" s="313">
        <v>14.56</v>
      </c>
      <c r="F904" s="314"/>
      <c r="G904" s="148"/>
    </row>
    <row r="905" spans="1:7" ht="15.75">
      <c r="A905" s="315" t="s">
        <v>1497</v>
      </c>
      <c r="B905" s="316"/>
      <c r="C905" s="316"/>
      <c r="D905" s="316"/>
      <c r="E905" s="316"/>
      <c r="F905" s="317"/>
      <c r="G905" s="132"/>
    </row>
    <row r="906" spans="1:7" s="70" customFormat="1">
      <c r="A906" s="179"/>
      <c r="B906" s="180"/>
      <c r="C906" s="306" t="s">
        <v>1498</v>
      </c>
      <c r="D906" s="306"/>
      <c r="E906" s="180"/>
      <c r="F906" s="181"/>
      <c r="G906" s="133"/>
    </row>
    <row r="907" spans="1:7" s="70" customFormat="1" ht="38.25">
      <c r="A907" s="145" t="s">
        <v>277</v>
      </c>
      <c r="B907" s="146" t="s">
        <v>1499</v>
      </c>
      <c r="C907" s="146" t="s">
        <v>1500</v>
      </c>
      <c r="D907" s="147" t="s">
        <v>270</v>
      </c>
      <c r="E907" s="311">
        <v>18.09</v>
      </c>
      <c r="F907" s="312"/>
      <c r="G907" s="148"/>
    </row>
    <row r="908" spans="1:7" s="74" customFormat="1" outlineLevel="1">
      <c r="A908" s="149" t="s">
        <v>1501</v>
      </c>
      <c r="B908" s="150" t="s">
        <v>231</v>
      </c>
      <c r="C908" s="151" t="s">
        <v>236</v>
      </c>
      <c r="D908" s="150" t="s">
        <v>237</v>
      </c>
      <c r="E908" s="152">
        <v>2.5</v>
      </c>
      <c r="F908" s="152">
        <v>45.225000000000001</v>
      </c>
    </row>
    <row r="909" spans="1:7" s="75" customFormat="1" outlineLevel="1">
      <c r="A909" s="153" t="s">
        <v>1502</v>
      </c>
      <c r="B909" s="154" t="s">
        <v>239</v>
      </c>
      <c r="C909" s="155" t="s">
        <v>240</v>
      </c>
      <c r="D909" s="154" t="s">
        <v>237</v>
      </c>
      <c r="E909" s="156">
        <v>0.55000000000000004</v>
      </c>
      <c r="F909" s="156">
        <v>9.9495000000000005</v>
      </c>
    </row>
    <row r="910" spans="1:7" s="76" customFormat="1" outlineLevel="1">
      <c r="A910" s="157" t="s">
        <v>1503</v>
      </c>
      <c r="B910" s="158" t="s">
        <v>331</v>
      </c>
      <c r="C910" s="159" t="s">
        <v>332</v>
      </c>
      <c r="D910" s="158" t="s">
        <v>244</v>
      </c>
      <c r="E910" s="160">
        <v>0.09</v>
      </c>
      <c r="F910" s="160">
        <v>1.6281000000000001</v>
      </c>
    </row>
    <row r="911" spans="1:7" s="76" customFormat="1" ht="24" outlineLevel="1">
      <c r="A911" s="161" t="s">
        <v>1504</v>
      </c>
      <c r="B911" s="162" t="s">
        <v>285</v>
      </c>
      <c r="C911" s="163" t="s">
        <v>286</v>
      </c>
      <c r="D911" s="162" t="s">
        <v>244</v>
      </c>
      <c r="E911" s="164">
        <v>0.46</v>
      </c>
      <c r="F911" s="164">
        <v>8.3214000000000006</v>
      </c>
    </row>
    <row r="912" spans="1:7" s="76" customFormat="1" outlineLevel="1">
      <c r="A912" s="161" t="s">
        <v>1505</v>
      </c>
      <c r="B912" s="162" t="s">
        <v>288</v>
      </c>
      <c r="C912" s="163" t="s">
        <v>289</v>
      </c>
      <c r="D912" s="162" t="s">
        <v>244</v>
      </c>
      <c r="E912" s="164">
        <v>0.93</v>
      </c>
      <c r="F912" s="164">
        <v>16.823699999999999</v>
      </c>
    </row>
    <row r="913" spans="1:7" s="75" customFormat="1" outlineLevel="1">
      <c r="A913" s="165" t="s">
        <v>1506</v>
      </c>
      <c r="B913" s="166" t="s">
        <v>299</v>
      </c>
      <c r="C913" s="167" t="s">
        <v>300</v>
      </c>
      <c r="D913" s="166" t="s">
        <v>270</v>
      </c>
      <c r="E913" s="168">
        <v>0.15</v>
      </c>
      <c r="F913" s="168">
        <v>2.7134999999999998</v>
      </c>
    </row>
    <row r="914" spans="1:7" s="75" customFormat="1" outlineLevel="1">
      <c r="A914" s="169" t="s">
        <v>1507</v>
      </c>
      <c r="B914" s="170" t="s">
        <v>1508</v>
      </c>
      <c r="C914" s="171" t="s">
        <v>1509</v>
      </c>
      <c r="D914" s="170" t="s">
        <v>270</v>
      </c>
      <c r="E914" s="172">
        <v>0.11</v>
      </c>
      <c r="F914" s="172">
        <v>1.9899</v>
      </c>
    </row>
    <row r="915" spans="1:7" s="75" customFormat="1" ht="24" outlineLevel="1">
      <c r="A915" s="169" t="s">
        <v>1510</v>
      </c>
      <c r="B915" s="170" t="s">
        <v>1511</v>
      </c>
      <c r="C915" s="171" t="s">
        <v>1512</v>
      </c>
      <c r="D915" s="170" t="s">
        <v>270</v>
      </c>
      <c r="E915" s="172">
        <v>0.1</v>
      </c>
      <c r="F915" s="172">
        <v>1.8089999999999999</v>
      </c>
    </row>
    <row r="916" spans="1:7" s="75" customFormat="1" ht="24" outlineLevel="1">
      <c r="A916" s="169" t="s">
        <v>1513</v>
      </c>
      <c r="B916" s="170" t="s">
        <v>1514</v>
      </c>
      <c r="C916" s="171" t="s">
        <v>1515</v>
      </c>
      <c r="D916" s="170" t="s">
        <v>270</v>
      </c>
      <c r="E916" s="172">
        <v>0.09</v>
      </c>
      <c r="F916" s="172">
        <v>1.6281000000000001</v>
      </c>
    </row>
    <row r="917" spans="1:7" s="75" customFormat="1" ht="24" outlineLevel="1">
      <c r="A917" s="169" t="s">
        <v>1516</v>
      </c>
      <c r="B917" s="170" t="s">
        <v>1517</v>
      </c>
      <c r="C917" s="171" t="s">
        <v>1518</v>
      </c>
      <c r="D917" s="170" t="s">
        <v>270</v>
      </c>
      <c r="E917" s="172">
        <v>1</v>
      </c>
      <c r="F917" s="172">
        <v>18.09</v>
      </c>
    </row>
    <row r="918" spans="1:7" s="70" customFormat="1" ht="38.25">
      <c r="A918" s="145" t="s">
        <v>1519</v>
      </c>
      <c r="B918" s="146" t="s">
        <v>1520</v>
      </c>
      <c r="C918" s="146" t="s">
        <v>1521</v>
      </c>
      <c r="D918" s="147" t="s">
        <v>270</v>
      </c>
      <c r="E918" s="311">
        <v>9.0449999999999999</v>
      </c>
      <c r="F918" s="312"/>
      <c r="G918" s="148"/>
    </row>
    <row r="919" spans="1:7" s="74" customFormat="1" outlineLevel="1">
      <c r="A919" s="149" t="s">
        <v>1522</v>
      </c>
      <c r="B919" s="150" t="s">
        <v>231</v>
      </c>
      <c r="C919" s="151" t="s">
        <v>236</v>
      </c>
      <c r="D919" s="150" t="s">
        <v>237</v>
      </c>
      <c r="E919" s="152">
        <v>2.2999999999999998</v>
      </c>
      <c r="F919" s="152">
        <v>20.8035</v>
      </c>
    </row>
    <row r="920" spans="1:7" s="75" customFormat="1" outlineLevel="1">
      <c r="A920" s="153" t="s">
        <v>1523</v>
      </c>
      <c r="B920" s="154" t="s">
        <v>239</v>
      </c>
      <c r="C920" s="155" t="s">
        <v>240</v>
      </c>
      <c r="D920" s="154" t="s">
        <v>237</v>
      </c>
      <c r="E920" s="156">
        <v>0.3</v>
      </c>
      <c r="F920" s="156">
        <v>2.7134999999999998</v>
      </c>
    </row>
    <row r="921" spans="1:7" s="76" customFormat="1" outlineLevel="1">
      <c r="A921" s="157" t="s">
        <v>1524</v>
      </c>
      <c r="B921" s="158" t="s">
        <v>331</v>
      </c>
      <c r="C921" s="159" t="s">
        <v>332</v>
      </c>
      <c r="D921" s="158" t="s">
        <v>244</v>
      </c>
      <c r="E921" s="160">
        <v>0.08</v>
      </c>
      <c r="F921" s="160">
        <v>0.72360000000000002</v>
      </c>
    </row>
    <row r="922" spans="1:7" s="76" customFormat="1" ht="24" outlineLevel="1">
      <c r="A922" s="161" t="s">
        <v>1525</v>
      </c>
      <c r="B922" s="162" t="s">
        <v>285</v>
      </c>
      <c r="C922" s="163" t="s">
        <v>286</v>
      </c>
      <c r="D922" s="162" t="s">
        <v>244</v>
      </c>
      <c r="E922" s="164">
        <v>0.22</v>
      </c>
      <c r="F922" s="164">
        <v>1.9899</v>
      </c>
    </row>
    <row r="923" spans="1:7" s="76" customFormat="1" outlineLevel="1">
      <c r="A923" s="161" t="s">
        <v>1526</v>
      </c>
      <c r="B923" s="162" t="s">
        <v>288</v>
      </c>
      <c r="C923" s="163" t="s">
        <v>289</v>
      </c>
      <c r="D923" s="162" t="s">
        <v>244</v>
      </c>
      <c r="E923" s="164">
        <v>0.44</v>
      </c>
      <c r="F923" s="164">
        <v>3.9798</v>
      </c>
    </row>
    <row r="924" spans="1:7" s="75" customFormat="1" outlineLevel="1">
      <c r="A924" s="165" t="s">
        <v>1527</v>
      </c>
      <c r="B924" s="166" t="s">
        <v>299</v>
      </c>
      <c r="C924" s="167" t="s">
        <v>300</v>
      </c>
      <c r="D924" s="166" t="s">
        <v>270</v>
      </c>
      <c r="E924" s="168">
        <v>0.15</v>
      </c>
      <c r="F924" s="168">
        <v>1.3568</v>
      </c>
    </row>
    <row r="925" spans="1:7" s="75" customFormat="1" outlineLevel="1">
      <c r="A925" s="169" t="s">
        <v>1528</v>
      </c>
      <c r="B925" s="170" t="s">
        <v>1529</v>
      </c>
      <c r="C925" s="171" t="s">
        <v>1530</v>
      </c>
      <c r="D925" s="170" t="s">
        <v>270</v>
      </c>
      <c r="E925" s="172">
        <v>1.2</v>
      </c>
      <c r="F925" s="172">
        <v>10.853999999999999</v>
      </c>
    </row>
    <row r="926" spans="1:7" s="70" customFormat="1" ht="25.5">
      <c r="A926" s="145" t="s">
        <v>1531</v>
      </c>
      <c r="B926" s="146" t="s">
        <v>1532</v>
      </c>
      <c r="C926" s="146" t="s">
        <v>1533</v>
      </c>
      <c r="D926" s="147" t="s">
        <v>1378</v>
      </c>
      <c r="E926" s="311">
        <v>1.8089999999999999</v>
      </c>
      <c r="F926" s="312"/>
      <c r="G926" s="148"/>
    </row>
    <row r="927" spans="1:7" s="74" customFormat="1" outlineLevel="1">
      <c r="A927" s="149" t="s">
        <v>1534</v>
      </c>
      <c r="B927" s="150" t="s">
        <v>231</v>
      </c>
      <c r="C927" s="151" t="s">
        <v>236</v>
      </c>
      <c r="D927" s="150" t="s">
        <v>237</v>
      </c>
      <c r="E927" s="152">
        <v>14.36</v>
      </c>
      <c r="F927" s="152">
        <v>25.9772</v>
      </c>
    </row>
    <row r="928" spans="1:7" s="75" customFormat="1" outlineLevel="1">
      <c r="A928" s="153" t="s">
        <v>1535</v>
      </c>
      <c r="B928" s="154" t="s">
        <v>239</v>
      </c>
      <c r="C928" s="155" t="s">
        <v>240</v>
      </c>
      <c r="D928" s="154" t="s">
        <v>237</v>
      </c>
      <c r="E928" s="156">
        <v>0.25</v>
      </c>
      <c r="F928" s="156">
        <v>0.45224999999999999</v>
      </c>
    </row>
    <row r="929" spans="1:7" s="76" customFormat="1" outlineLevel="1">
      <c r="A929" s="157" t="s">
        <v>1536</v>
      </c>
      <c r="B929" s="158" t="s">
        <v>343</v>
      </c>
      <c r="C929" s="159" t="s">
        <v>344</v>
      </c>
      <c r="D929" s="158" t="s">
        <v>244</v>
      </c>
      <c r="E929" s="160">
        <v>0.25</v>
      </c>
      <c r="F929" s="160">
        <v>0.45224999999999999</v>
      </c>
    </row>
    <row r="930" spans="1:7" s="75" customFormat="1" outlineLevel="1">
      <c r="A930" s="165" t="s">
        <v>1537</v>
      </c>
      <c r="B930" s="166" t="s">
        <v>1538</v>
      </c>
      <c r="C930" s="167" t="s">
        <v>1539</v>
      </c>
      <c r="D930" s="166" t="s">
        <v>361</v>
      </c>
      <c r="E930" s="168">
        <v>230</v>
      </c>
      <c r="F930" s="168">
        <v>416.07</v>
      </c>
    </row>
    <row r="931" spans="1:7" s="70" customFormat="1" ht="38.25">
      <c r="A931" s="145" t="s">
        <v>1540</v>
      </c>
      <c r="B931" s="146" t="s">
        <v>1541</v>
      </c>
      <c r="C931" s="146" t="s">
        <v>1542</v>
      </c>
      <c r="D931" s="147" t="s">
        <v>411</v>
      </c>
      <c r="E931" s="311">
        <v>1.8089999999999999</v>
      </c>
      <c r="F931" s="312"/>
      <c r="G931" s="148"/>
    </row>
    <row r="932" spans="1:7" s="74" customFormat="1" outlineLevel="1">
      <c r="A932" s="149" t="s">
        <v>1543</v>
      </c>
      <c r="B932" s="150" t="s">
        <v>231</v>
      </c>
      <c r="C932" s="151" t="s">
        <v>236</v>
      </c>
      <c r="D932" s="150" t="s">
        <v>237</v>
      </c>
      <c r="E932" s="152">
        <v>28.38</v>
      </c>
      <c r="F932" s="152">
        <v>51.339399999999998</v>
      </c>
    </row>
    <row r="933" spans="1:7" s="75" customFormat="1" outlineLevel="1">
      <c r="A933" s="153" t="s">
        <v>1544</v>
      </c>
      <c r="B933" s="154" t="s">
        <v>239</v>
      </c>
      <c r="C933" s="155" t="s">
        <v>240</v>
      </c>
      <c r="D933" s="154" t="s">
        <v>237</v>
      </c>
      <c r="E933" s="156">
        <v>1.1599999999999999</v>
      </c>
      <c r="F933" s="156">
        <v>2.0983999999999998</v>
      </c>
    </row>
    <row r="934" spans="1:7" s="76" customFormat="1" outlineLevel="1">
      <c r="A934" s="157" t="s">
        <v>1545</v>
      </c>
      <c r="B934" s="158" t="s">
        <v>512</v>
      </c>
      <c r="C934" s="159" t="s">
        <v>344</v>
      </c>
      <c r="D934" s="158" t="s">
        <v>244</v>
      </c>
      <c r="E934" s="160">
        <v>0.98</v>
      </c>
      <c r="F934" s="160">
        <v>1.7727999999999999</v>
      </c>
    </row>
    <row r="935" spans="1:7" s="70" customFormat="1" ht="25.5">
      <c r="A935" s="145" t="s">
        <v>1546</v>
      </c>
      <c r="B935" s="146" t="s">
        <v>561</v>
      </c>
      <c r="C935" s="146" t="s">
        <v>1547</v>
      </c>
      <c r="D935" s="147" t="s">
        <v>361</v>
      </c>
      <c r="E935" s="313">
        <v>186.327</v>
      </c>
      <c r="F935" s="314"/>
      <c r="G935" s="148"/>
    </row>
    <row r="936" spans="1:7" s="70" customFormat="1" ht="38.25">
      <c r="A936" s="145" t="s">
        <v>1548</v>
      </c>
      <c r="B936" s="146" t="s">
        <v>1549</v>
      </c>
      <c r="C936" s="146" t="s">
        <v>1550</v>
      </c>
      <c r="D936" s="147" t="s">
        <v>270</v>
      </c>
      <c r="E936" s="311">
        <v>10.853999999999999</v>
      </c>
      <c r="F936" s="312"/>
      <c r="G936" s="148"/>
    </row>
    <row r="937" spans="1:7" s="74" customFormat="1" outlineLevel="1">
      <c r="A937" s="149" t="s">
        <v>1551</v>
      </c>
      <c r="B937" s="150" t="s">
        <v>231</v>
      </c>
      <c r="C937" s="151" t="s">
        <v>236</v>
      </c>
      <c r="D937" s="150" t="s">
        <v>237</v>
      </c>
      <c r="E937" s="152">
        <v>1.8</v>
      </c>
      <c r="F937" s="152">
        <v>19.537199999999999</v>
      </c>
    </row>
    <row r="938" spans="1:7" s="76" customFormat="1" outlineLevel="1">
      <c r="A938" s="157" t="s">
        <v>1552</v>
      </c>
      <c r="B938" s="158" t="s">
        <v>1098</v>
      </c>
      <c r="C938" s="159" t="s">
        <v>1099</v>
      </c>
      <c r="D938" s="158" t="s">
        <v>244</v>
      </c>
      <c r="E938" s="160">
        <v>0.48</v>
      </c>
      <c r="F938" s="160">
        <v>5.2099000000000002</v>
      </c>
    </row>
    <row r="939" spans="1:7" s="75" customFormat="1" outlineLevel="1">
      <c r="A939" s="165" t="s">
        <v>1553</v>
      </c>
      <c r="B939" s="166" t="s">
        <v>1554</v>
      </c>
      <c r="C939" s="167" t="s">
        <v>1555</v>
      </c>
      <c r="D939" s="166" t="s">
        <v>270</v>
      </c>
      <c r="E939" s="168">
        <v>1.02</v>
      </c>
      <c r="F939" s="168">
        <v>11.071099999999999</v>
      </c>
    </row>
    <row r="940" spans="1:7" s="75" customFormat="1" outlineLevel="1">
      <c r="A940" s="169" t="s">
        <v>1556</v>
      </c>
      <c r="B940" s="170" t="s">
        <v>299</v>
      </c>
      <c r="C940" s="171" t="s">
        <v>300</v>
      </c>
      <c r="D940" s="170" t="s">
        <v>270</v>
      </c>
      <c r="E940" s="172">
        <v>0.35</v>
      </c>
      <c r="F940" s="172">
        <v>3.7989000000000002</v>
      </c>
    </row>
    <row r="941" spans="1:7" s="75" customFormat="1" outlineLevel="1">
      <c r="A941" s="169" t="s">
        <v>1557</v>
      </c>
      <c r="B941" s="170" t="s">
        <v>1558</v>
      </c>
      <c r="C941" s="171" t="s">
        <v>1559</v>
      </c>
      <c r="D941" s="170" t="s">
        <v>274</v>
      </c>
      <c r="E941" s="172">
        <v>2E-3</v>
      </c>
      <c r="F941" s="172">
        <v>2.1708000000000002E-2</v>
      </c>
    </row>
    <row r="942" spans="1:7" s="75" customFormat="1" ht="24" outlineLevel="1">
      <c r="A942" s="169" t="s">
        <v>1560</v>
      </c>
      <c r="B942" s="170" t="s">
        <v>1561</v>
      </c>
      <c r="C942" s="171" t="s">
        <v>1562</v>
      </c>
      <c r="D942" s="170" t="s">
        <v>270</v>
      </c>
      <c r="E942" s="172">
        <v>1E-3</v>
      </c>
      <c r="F942" s="172">
        <v>1.0854000000000001E-2</v>
      </c>
    </row>
    <row r="943" spans="1:7" s="70" customFormat="1" ht="38.25">
      <c r="A943" s="145" t="s">
        <v>1563</v>
      </c>
      <c r="B943" s="146" t="s">
        <v>1564</v>
      </c>
      <c r="C943" s="146" t="s">
        <v>1565</v>
      </c>
      <c r="D943" s="147" t="s">
        <v>411</v>
      </c>
      <c r="E943" s="311">
        <v>1.8089999999999999</v>
      </c>
      <c r="F943" s="312"/>
      <c r="G943" s="148"/>
    </row>
    <row r="944" spans="1:7" s="74" customFormat="1" outlineLevel="1">
      <c r="A944" s="149" t="s">
        <v>1566</v>
      </c>
      <c r="B944" s="150" t="s">
        <v>231</v>
      </c>
      <c r="C944" s="151" t="s">
        <v>236</v>
      </c>
      <c r="D944" s="150" t="s">
        <v>237</v>
      </c>
      <c r="E944" s="152">
        <v>39.51</v>
      </c>
      <c r="F944" s="152">
        <v>71.473600000000005</v>
      </c>
    </row>
    <row r="945" spans="1:7" s="75" customFormat="1" outlineLevel="1">
      <c r="A945" s="153" t="s">
        <v>1567</v>
      </c>
      <c r="B945" s="154" t="s">
        <v>239</v>
      </c>
      <c r="C945" s="155" t="s">
        <v>240</v>
      </c>
      <c r="D945" s="154" t="s">
        <v>237</v>
      </c>
      <c r="E945" s="156">
        <v>1.27</v>
      </c>
      <c r="F945" s="156">
        <v>2.2974000000000001</v>
      </c>
    </row>
    <row r="946" spans="1:7" s="76" customFormat="1" outlineLevel="1">
      <c r="A946" s="157" t="s">
        <v>1568</v>
      </c>
      <c r="B946" s="158" t="s">
        <v>1098</v>
      </c>
      <c r="C946" s="159" t="s">
        <v>1099</v>
      </c>
      <c r="D946" s="158" t="s">
        <v>244</v>
      </c>
      <c r="E946" s="160">
        <v>9.07</v>
      </c>
      <c r="F946" s="160">
        <v>16.407599999999999</v>
      </c>
    </row>
    <row r="947" spans="1:7" s="75" customFormat="1" outlineLevel="1">
      <c r="A947" s="165" t="s">
        <v>1569</v>
      </c>
      <c r="B947" s="166" t="s">
        <v>299</v>
      </c>
      <c r="C947" s="167" t="s">
        <v>300</v>
      </c>
      <c r="D947" s="166" t="s">
        <v>270</v>
      </c>
      <c r="E947" s="168">
        <v>3.5</v>
      </c>
      <c r="F947" s="168">
        <v>6.3315000000000001</v>
      </c>
    </row>
    <row r="948" spans="1:7" s="75" customFormat="1" outlineLevel="1">
      <c r="A948" s="169" t="s">
        <v>1570</v>
      </c>
      <c r="B948" s="170" t="s">
        <v>1571</v>
      </c>
      <c r="C948" s="171" t="s">
        <v>1572</v>
      </c>
      <c r="D948" s="170" t="s">
        <v>270</v>
      </c>
      <c r="E948" s="172">
        <v>2.04</v>
      </c>
      <c r="F948" s="172">
        <v>3.6903999999999999</v>
      </c>
    </row>
    <row r="949" spans="1:7" s="70" customFormat="1" ht="38.25">
      <c r="A949" s="145" t="s">
        <v>1573</v>
      </c>
      <c r="B949" s="146" t="s">
        <v>1574</v>
      </c>
      <c r="C949" s="146" t="s">
        <v>1575</v>
      </c>
      <c r="D949" s="147" t="s">
        <v>411</v>
      </c>
      <c r="E949" s="311">
        <v>1.8089999999999999</v>
      </c>
      <c r="F949" s="312"/>
      <c r="G949" s="148"/>
    </row>
    <row r="950" spans="1:7" s="74" customFormat="1" outlineLevel="1">
      <c r="A950" s="149" t="s">
        <v>1576</v>
      </c>
      <c r="B950" s="150" t="s">
        <v>231</v>
      </c>
      <c r="C950" s="151" t="s">
        <v>236</v>
      </c>
      <c r="D950" s="150" t="s">
        <v>237</v>
      </c>
      <c r="E950" s="152">
        <v>1</v>
      </c>
      <c r="F950" s="152">
        <v>1.8089999999999999</v>
      </c>
    </row>
    <row r="951" spans="1:7" s="75" customFormat="1" outlineLevel="1">
      <c r="A951" s="153" t="s">
        <v>1577</v>
      </c>
      <c r="B951" s="154" t="s">
        <v>239</v>
      </c>
      <c r="C951" s="155" t="s">
        <v>240</v>
      </c>
      <c r="D951" s="154" t="s">
        <v>237</v>
      </c>
      <c r="E951" s="156">
        <v>0.42</v>
      </c>
      <c r="F951" s="156">
        <v>0.75978000000000001</v>
      </c>
    </row>
    <row r="952" spans="1:7" s="76" customFormat="1" outlineLevel="1">
      <c r="A952" s="157" t="s">
        <v>1578</v>
      </c>
      <c r="B952" s="158" t="s">
        <v>1098</v>
      </c>
      <c r="C952" s="159" t="s">
        <v>1099</v>
      </c>
      <c r="D952" s="158" t="s">
        <v>244</v>
      </c>
      <c r="E952" s="160">
        <v>4.6399999999999997</v>
      </c>
      <c r="F952" s="160">
        <v>8.3938000000000006</v>
      </c>
    </row>
    <row r="953" spans="1:7" s="75" customFormat="1" outlineLevel="1">
      <c r="A953" s="165" t="s">
        <v>1579</v>
      </c>
      <c r="B953" s="166" t="s">
        <v>1571</v>
      </c>
      <c r="C953" s="167" t="s">
        <v>1572</v>
      </c>
      <c r="D953" s="166" t="s">
        <v>270</v>
      </c>
      <c r="E953" s="168">
        <v>1.02</v>
      </c>
      <c r="F953" s="168">
        <v>1.8452</v>
      </c>
    </row>
    <row r="954" spans="1:7" s="70" customFormat="1" ht="38.25">
      <c r="A954" s="145" t="s">
        <v>1580</v>
      </c>
      <c r="B954" s="146" t="s">
        <v>1581</v>
      </c>
      <c r="C954" s="146" t="s">
        <v>1582</v>
      </c>
      <c r="D954" s="147" t="s">
        <v>411</v>
      </c>
      <c r="E954" s="311">
        <v>1.8089999999999999</v>
      </c>
      <c r="F954" s="312"/>
      <c r="G954" s="148"/>
    </row>
    <row r="955" spans="1:7" s="74" customFormat="1" outlineLevel="1">
      <c r="A955" s="149" t="s">
        <v>1583</v>
      </c>
      <c r="B955" s="150" t="s">
        <v>231</v>
      </c>
      <c r="C955" s="151" t="s">
        <v>236</v>
      </c>
      <c r="D955" s="150" t="s">
        <v>237</v>
      </c>
      <c r="E955" s="152">
        <v>119.78</v>
      </c>
      <c r="F955" s="152">
        <v>216.68199999999999</v>
      </c>
    </row>
    <row r="956" spans="1:7" s="75" customFormat="1" outlineLevel="1">
      <c r="A956" s="153" t="s">
        <v>1584</v>
      </c>
      <c r="B956" s="154" t="s">
        <v>239</v>
      </c>
      <c r="C956" s="155" t="s">
        <v>240</v>
      </c>
      <c r="D956" s="154" t="s">
        <v>237</v>
      </c>
      <c r="E956" s="156">
        <v>2.94</v>
      </c>
      <c r="F956" s="156">
        <v>5.3185000000000002</v>
      </c>
    </row>
    <row r="957" spans="1:7" s="76" customFormat="1" outlineLevel="1">
      <c r="A957" s="157" t="s">
        <v>1585</v>
      </c>
      <c r="B957" s="158" t="s">
        <v>331</v>
      </c>
      <c r="C957" s="159" t="s">
        <v>332</v>
      </c>
      <c r="D957" s="158" t="s">
        <v>244</v>
      </c>
      <c r="E957" s="160">
        <v>0.36</v>
      </c>
      <c r="F957" s="160">
        <v>0.65124000000000004</v>
      </c>
    </row>
    <row r="958" spans="1:7" s="76" customFormat="1" outlineLevel="1">
      <c r="A958" s="161" t="s">
        <v>1586</v>
      </c>
      <c r="B958" s="162" t="s">
        <v>343</v>
      </c>
      <c r="C958" s="163" t="s">
        <v>344</v>
      </c>
      <c r="D958" s="162" t="s">
        <v>244</v>
      </c>
      <c r="E958" s="164">
        <v>0.28000000000000003</v>
      </c>
      <c r="F958" s="164">
        <v>0.50651999999999997</v>
      </c>
    </row>
    <row r="959" spans="1:7" s="75" customFormat="1" outlineLevel="1">
      <c r="A959" s="165" t="s">
        <v>1587</v>
      </c>
      <c r="B959" s="166" t="s">
        <v>299</v>
      </c>
      <c r="C959" s="167" t="s">
        <v>300</v>
      </c>
      <c r="D959" s="166" t="s">
        <v>270</v>
      </c>
      <c r="E959" s="168">
        <v>3.85</v>
      </c>
      <c r="F959" s="168">
        <v>6.9646999999999997</v>
      </c>
    </row>
    <row r="960" spans="1:7" s="75" customFormat="1" ht="24" outlineLevel="1">
      <c r="A960" s="169" t="s">
        <v>1588</v>
      </c>
      <c r="B960" s="170" t="s">
        <v>1589</v>
      </c>
      <c r="C960" s="171" t="s">
        <v>1590</v>
      </c>
      <c r="D960" s="170" t="s">
        <v>361</v>
      </c>
      <c r="E960" s="172">
        <v>102</v>
      </c>
      <c r="F960" s="172">
        <v>184.518</v>
      </c>
    </row>
    <row r="961" spans="1:7" s="75" customFormat="1" outlineLevel="1">
      <c r="A961" s="169" t="s">
        <v>1591</v>
      </c>
      <c r="B961" s="170" t="s">
        <v>1592</v>
      </c>
      <c r="C961" s="171" t="s">
        <v>1593</v>
      </c>
      <c r="D961" s="170" t="s">
        <v>270</v>
      </c>
      <c r="E961" s="172">
        <v>3.06</v>
      </c>
      <c r="F961" s="172">
        <v>5.5354999999999999</v>
      </c>
    </row>
    <row r="962" spans="1:7" s="75" customFormat="1" outlineLevel="1">
      <c r="A962" s="169" t="s">
        <v>1594</v>
      </c>
      <c r="B962" s="170" t="s">
        <v>1571</v>
      </c>
      <c r="C962" s="171" t="s">
        <v>1572</v>
      </c>
      <c r="D962" s="170" t="s">
        <v>270</v>
      </c>
      <c r="E962" s="172">
        <v>1.3</v>
      </c>
      <c r="F962" s="172">
        <v>2.3517000000000001</v>
      </c>
    </row>
    <row r="963" spans="1:7" s="70" customFormat="1">
      <c r="A963" s="179"/>
      <c r="B963" s="180"/>
      <c r="C963" s="306" t="s">
        <v>1595</v>
      </c>
      <c r="D963" s="306"/>
      <c r="E963" s="180"/>
      <c r="F963" s="181"/>
      <c r="G963" s="133"/>
    </row>
    <row r="964" spans="1:7" s="70" customFormat="1" ht="38.25">
      <c r="A964" s="145" t="s">
        <v>1596</v>
      </c>
      <c r="B964" s="146" t="s">
        <v>1499</v>
      </c>
      <c r="C964" s="146" t="s">
        <v>1597</v>
      </c>
      <c r="D964" s="147" t="s">
        <v>270</v>
      </c>
      <c r="E964" s="311">
        <v>0.41099999999999998</v>
      </c>
      <c r="F964" s="312"/>
      <c r="G964" s="148"/>
    </row>
    <row r="965" spans="1:7" s="74" customFormat="1" outlineLevel="1">
      <c r="A965" s="149" t="s">
        <v>1598</v>
      </c>
      <c r="B965" s="150" t="s">
        <v>231</v>
      </c>
      <c r="C965" s="151" t="s">
        <v>236</v>
      </c>
      <c r="D965" s="150" t="s">
        <v>237</v>
      </c>
      <c r="E965" s="152">
        <v>2.5</v>
      </c>
      <c r="F965" s="152">
        <v>1.0275000000000001</v>
      </c>
    </row>
    <row r="966" spans="1:7" s="75" customFormat="1" outlineLevel="1">
      <c r="A966" s="153" t="s">
        <v>1599</v>
      </c>
      <c r="B966" s="154" t="s">
        <v>239</v>
      </c>
      <c r="C966" s="155" t="s">
        <v>240</v>
      </c>
      <c r="D966" s="154" t="s">
        <v>237</v>
      </c>
      <c r="E966" s="156">
        <v>0.55000000000000004</v>
      </c>
      <c r="F966" s="156">
        <v>0.22605</v>
      </c>
    </row>
    <row r="967" spans="1:7" s="76" customFormat="1" outlineLevel="1">
      <c r="A967" s="157" t="s">
        <v>1600</v>
      </c>
      <c r="B967" s="158" t="s">
        <v>331</v>
      </c>
      <c r="C967" s="159" t="s">
        <v>332</v>
      </c>
      <c r="D967" s="158" t="s">
        <v>244</v>
      </c>
      <c r="E967" s="160">
        <v>0.09</v>
      </c>
      <c r="F967" s="160">
        <v>3.6990000000000002E-2</v>
      </c>
    </row>
    <row r="968" spans="1:7" s="76" customFormat="1" ht="24" outlineLevel="1">
      <c r="A968" s="161" t="s">
        <v>1601</v>
      </c>
      <c r="B968" s="162" t="s">
        <v>285</v>
      </c>
      <c r="C968" s="163" t="s">
        <v>286</v>
      </c>
      <c r="D968" s="162" t="s">
        <v>244</v>
      </c>
      <c r="E968" s="164">
        <v>0.46</v>
      </c>
      <c r="F968" s="164">
        <v>0.18906000000000001</v>
      </c>
    </row>
    <row r="969" spans="1:7" s="76" customFormat="1" outlineLevel="1">
      <c r="A969" s="161" t="s">
        <v>1602</v>
      </c>
      <c r="B969" s="162" t="s">
        <v>288</v>
      </c>
      <c r="C969" s="163" t="s">
        <v>289</v>
      </c>
      <c r="D969" s="162" t="s">
        <v>244</v>
      </c>
      <c r="E969" s="164">
        <v>0.93</v>
      </c>
      <c r="F969" s="164">
        <v>0.38223000000000001</v>
      </c>
    </row>
    <row r="970" spans="1:7" s="75" customFormat="1" outlineLevel="1">
      <c r="A970" s="165" t="s">
        <v>1603</v>
      </c>
      <c r="B970" s="166" t="s">
        <v>299</v>
      </c>
      <c r="C970" s="167" t="s">
        <v>300</v>
      </c>
      <c r="D970" s="166" t="s">
        <v>270</v>
      </c>
      <c r="E970" s="168">
        <v>0.15</v>
      </c>
      <c r="F970" s="168">
        <v>6.1650000000000003E-2</v>
      </c>
    </row>
    <row r="971" spans="1:7" s="75" customFormat="1" outlineLevel="1">
      <c r="A971" s="169" t="s">
        <v>1604</v>
      </c>
      <c r="B971" s="170" t="s">
        <v>1508</v>
      </c>
      <c r="C971" s="171" t="s">
        <v>1509</v>
      </c>
      <c r="D971" s="170" t="s">
        <v>270</v>
      </c>
      <c r="E971" s="172">
        <v>0.11</v>
      </c>
      <c r="F971" s="172">
        <v>4.521E-2</v>
      </c>
    </row>
    <row r="972" spans="1:7" s="75" customFormat="1" ht="24" outlineLevel="1">
      <c r="A972" s="169" t="s">
        <v>1605</v>
      </c>
      <c r="B972" s="170" t="s">
        <v>1511</v>
      </c>
      <c r="C972" s="171" t="s">
        <v>1512</v>
      </c>
      <c r="D972" s="170" t="s">
        <v>270</v>
      </c>
      <c r="E972" s="172">
        <v>0.1</v>
      </c>
      <c r="F972" s="172">
        <v>4.1099999999999998E-2</v>
      </c>
    </row>
    <row r="973" spans="1:7" s="75" customFormat="1" ht="24" outlineLevel="1">
      <c r="A973" s="169" t="s">
        <v>1606</v>
      </c>
      <c r="B973" s="170" t="s">
        <v>1514</v>
      </c>
      <c r="C973" s="171" t="s">
        <v>1515</v>
      </c>
      <c r="D973" s="170" t="s">
        <v>270</v>
      </c>
      <c r="E973" s="172">
        <v>0.09</v>
      </c>
      <c r="F973" s="172">
        <v>3.6990000000000002E-2</v>
      </c>
    </row>
    <row r="974" spans="1:7" s="75" customFormat="1" ht="24" outlineLevel="1">
      <c r="A974" s="169" t="s">
        <v>1607</v>
      </c>
      <c r="B974" s="170" t="s">
        <v>1517</v>
      </c>
      <c r="C974" s="171" t="s">
        <v>1518</v>
      </c>
      <c r="D974" s="170" t="s">
        <v>270</v>
      </c>
      <c r="E974" s="172">
        <v>1</v>
      </c>
      <c r="F974" s="172">
        <v>0.41099999999999998</v>
      </c>
    </row>
    <row r="975" spans="1:7" s="70" customFormat="1" ht="38.25">
      <c r="A975" s="145" t="s">
        <v>1608</v>
      </c>
      <c r="B975" s="146" t="s">
        <v>1520</v>
      </c>
      <c r="C975" s="146" t="s">
        <v>1521</v>
      </c>
      <c r="D975" s="147" t="s">
        <v>270</v>
      </c>
      <c r="E975" s="311">
        <v>0.41099999999999998</v>
      </c>
      <c r="F975" s="312"/>
      <c r="G975" s="148"/>
    </row>
    <row r="976" spans="1:7" s="74" customFormat="1" outlineLevel="1">
      <c r="A976" s="149" t="s">
        <v>1609</v>
      </c>
      <c r="B976" s="150" t="s">
        <v>231</v>
      </c>
      <c r="C976" s="151" t="s">
        <v>236</v>
      </c>
      <c r="D976" s="150" t="s">
        <v>237</v>
      </c>
      <c r="E976" s="152">
        <v>2.2999999999999998</v>
      </c>
      <c r="F976" s="152">
        <v>0.94530000000000003</v>
      </c>
    </row>
    <row r="977" spans="1:7" s="75" customFormat="1" outlineLevel="1">
      <c r="A977" s="153" t="s">
        <v>1610</v>
      </c>
      <c r="B977" s="154" t="s">
        <v>239</v>
      </c>
      <c r="C977" s="155" t="s">
        <v>240</v>
      </c>
      <c r="D977" s="154" t="s">
        <v>237</v>
      </c>
      <c r="E977" s="156">
        <v>0.3</v>
      </c>
      <c r="F977" s="156">
        <v>0.12330000000000001</v>
      </c>
    </row>
    <row r="978" spans="1:7" s="76" customFormat="1" outlineLevel="1">
      <c r="A978" s="157" t="s">
        <v>1611</v>
      </c>
      <c r="B978" s="158" t="s">
        <v>331</v>
      </c>
      <c r="C978" s="159" t="s">
        <v>332</v>
      </c>
      <c r="D978" s="158" t="s">
        <v>244</v>
      </c>
      <c r="E978" s="160">
        <v>0.08</v>
      </c>
      <c r="F978" s="160">
        <v>3.288E-2</v>
      </c>
    </row>
    <row r="979" spans="1:7" s="76" customFormat="1" ht="24" outlineLevel="1">
      <c r="A979" s="161" t="s">
        <v>1612</v>
      </c>
      <c r="B979" s="162" t="s">
        <v>285</v>
      </c>
      <c r="C979" s="163" t="s">
        <v>286</v>
      </c>
      <c r="D979" s="162" t="s">
        <v>244</v>
      </c>
      <c r="E979" s="164">
        <v>0.22</v>
      </c>
      <c r="F979" s="164">
        <v>9.042E-2</v>
      </c>
    </row>
    <row r="980" spans="1:7" s="76" customFormat="1" outlineLevel="1">
      <c r="A980" s="161" t="s">
        <v>1613</v>
      </c>
      <c r="B980" s="162" t="s">
        <v>288</v>
      </c>
      <c r="C980" s="163" t="s">
        <v>289</v>
      </c>
      <c r="D980" s="162" t="s">
        <v>244</v>
      </c>
      <c r="E980" s="164">
        <v>0.44</v>
      </c>
      <c r="F980" s="164">
        <v>0.18084</v>
      </c>
    </row>
    <row r="981" spans="1:7" s="75" customFormat="1" outlineLevel="1">
      <c r="A981" s="165" t="s">
        <v>1614</v>
      </c>
      <c r="B981" s="166" t="s">
        <v>299</v>
      </c>
      <c r="C981" s="167" t="s">
        <v>300</v>
      </c>
      <c r="D981" s="166" t="s">
        <v>270</v>
      </c>
      <c r="E981" s="168">
        <v>0.15</v>
      </c>
      <c r="F981" s="168">
        <v>6.1650000000000003E-2</v>
      </c>
    </row>
    <row r="982" spans="1:7" s="75" customFormat="1" outlineLevel="1">
      <c r="A982" s="169" t="s">
        <v>1615</v>
      </c>
      <c r="B982" s="170" t="s">
        <v>1529</v>
      </c>
      <c r="C982" s="171" t="s">
        <v>1530</v>
      </c>
      <c r="D982" s="170" t="s">
        <v>270</v>
      </c>
      <c r="E982" s="172">
        <v>1.2</v>
      </c>
      <c r="F982" s="172">
        <v>0.49320000000000003</v>
      </c>
    </row>
    <row r="983" spans="1:7" s="70" customFormat="1" ht="25.5">
      <c r="A983" s="145" t="s">
        <v>1616</v>
      </c>
      <c r="B983" s="146" t="s">
        <v>1532</v>
      </c>
      <c r="C983" s="146" t="s">
        <v>1533</v>
      </c>
      <c r="D983" s="147" t="s">
        <v>1378</v>
      </c>
      <c r="E983" s="311">
        <v>8.2199999999999995E-2</v>
      </c>
      <c r="F983" s="312"/>
      <c r="G983" s="148"/>
    </row>
    <row r="984" spans="1:7" s="74" customFormat="1" outlineLevel="1">
      <c r="A984" s="149" t="s">
        <v>1617</v>
      </c>
      <c r="B984" s="150" t="s">
        <v>231</v>
      </c>
      <c r="C984" s="151" t="s">
        <v>236</v>
      </c>
      <c r="D984" s="150" t="s">
        <v>237</v>
      </c>
      <c r="E984" s="152">
        <v>14.36</v>
      </c>
      <c r="F984" s="152">
        <v>1.1803999999999999</v>
      </c>
    </row>
    <row r="985" spans="1:7" s="75" customFormat="1" outlineLevel="1">
      <c r="A985" s="153" t="s">
        <v>1618</v>
      </c>
      <c r="B985" s="154" t="s">
        <v>239</v>
      </c>
      <c r="C985" s="155" t="s">
        <v>240</v>
      </c>
      <c r="D985" s="154" t="s">
        <v>237</v>
      </c>
      <c r="E985" s="156">
        <v>0.25</v>
      </c>
      <c r="F985" s="156">
        <v>2.0549999999999999E-2</v>
      </c>
    </row>
    <row r="986" spans="1:7" s="76" customFormat="1" outlineLevel="1">
      <c r="A986" s="157" t="s">
        <v>1619</v>
      </c>
      <c r="B986" s="158" t="s">
        <v>343</v>
      </c>
      <c r="C986" s="159" t="s">
        <v>344</v>
      </c>
      <c r="D986" s="158" t="s">
        <v>244</v>
      </c>
      <c r="E986" s="160">
        <v>0.25</v>
      </c>
      <c r="F986" s="160">
        <v>2.0549999999999999E-2</v>
      </c>
    </row>
    <row r="987" spans="1:7" s="75" customFormat="1" outlineLevel="1">
      <c r="A987" s="165" t="s">
        <v>1620</v>
      </c>
      <c r="B987" s="166" t="s">
        <v>1538</v>
      </c>
      <c r="C987" s="167" t="s">
        <v>1539</v>
      </c>
      <c r="D987" s="166" t="s">
        <v>361</v>
      </c>
      <c r="E987" s="168">
        <v>230</v>
      </c>
      <c r="F987" s="168">
        <v>18.905999999999999</v>
      </c>
    </row>
    <row r="988" spans="1:7" s="70" customFormat="1" ht="38.25">
      <c r="A988" s="145" t="s">
        <v>1621</v>
      </c>
      <c r="B988" s="146" t="s">
        <v>1549</v>
      </c>
      <c r="C988" s="146" t="s">
        <v>1622</v>
      </c>
      <c r="D988" s="147" t="s">
        <v>270</v>
      </c>
      <c r="E988" s="311">
        <v>0.41099999999999998</v>
      </c>
      <c r="F988" s="312"/>
      <c r="G988" s="148"/>
    </row>
    <row r="989" spans="1:7" s="74" customFormat="1" outlineLevel="1">
      <c r="A989" s="149" t="s">
        <v>1623</v>
      </c>
      <c r="B989" s="150" t="s">
        <v>231</v>
      </c>
      <c r="C989" s="151" t="s">
        <v>236</v>
      </c>
      <c r="D989" s="150" t="s">
        <v>237</v>
      </c>
      <c r="E989" s="152">
        <v>1.8</v>
      </c>
      <c r="F989" s="152">
        <v>0.73980000000000001</v>
      </c>
    </row>
    <row r="990" spans="1:7" s="76" customFormat="1" outlineLevel="1">
      <c r="A990" s="157" t="s">
        <v>1624</v>
      </c>
      <c r="B990" s="158" t="s">
        <v>1098</v>
      </c>
      <c r="C990" s="159" t="s">
        <v>1099</v>
      </c>
      <c r="D990" s="158" t="s">
        <v>244</v>
      </c>
      <c r="E990" s="160">
        <v>0.48</v>
      </c>
      <c r="F990" s="160">
        <v>0.19728000000000001</v>
      </c>
    </row>
    <row r="991" spans="1:7" s="75" customFormat="1" outlineLevel="1">
      <c r="A991" s="165" t="s">
        <v>1625</v>
      </c>
      <c r="B991" s="166" t="s">
        <v>1554</v>
      </c>
      <c r="C991" s="167" t="s">
        <v>1555</v>
      </c>
      <c r="D991" s="166" t="s">
        <v>270</v>
      </c>
      <c r="E991" s="168">
        <v>1.02</v>
      </c>
      <c r="F991" s="168">
        <v>0.41921999999999998</v>
      </c>
    </row>
    <row r="992" spans="1:7" s="75" customFormat="1" outlineLevel="1">
      <c r="A992" s="169" t="s">
        <v>1626</v>
      </c>
      <c r="B992" s="170" t="s">
        <v>299</v>
      </c>
      <c r="C992" s="171" t="s">
        <v>300</v>
      </c>
      <c r="D992" s="170" t="s">
        <v>270</v>
      </c>
      <c r="E992" s="172">
        <v>0.35</v>
      </c>
      <c r="F992" s="172">
        <v>0.14385000000000001</v>
      </c>
    </row>
    <row r="993" spans="1:7" s="75" customFormat="1" outlineLevel="1">
      <c r="A993" s="169" t="s">
        <v>1627</v>
      </c>
      <c r="B993" s="170" t="s">
        <v>1558</v>
      </c>
      <c r="C993" s="171" t="s">
        <v>1559</v>
      </c>
      <c r="D993" s="170" t="s">
        <v>274</v>
      </c>
      <c r="E993" s="172">
        <v>2E-3</v>
      </c>
      <c r="F993" s="172">
        <v>8.2200000000000003E-4</v>
      </c>
    </row>
    <row r="994" spans="1:7" s="75" customFormat="1" ht="24" outlineLevel="1">
      <c r="A994" s="169" t="s">
        <v>1628</v>
      </c>
      <c r="B994" s="170" t="s">
        <v>1561</v>
      </c>
      <c r="C994" s="171" t="s">
        <v>1562</v>
      </c>
      <c r="D994" s="170" t="s">
        <v>270</v>
      </c>
      <c r="E994" s="172">
        <v>1E-3</v>
      </c>
      <c r="F994" s="172">
        <v>4.1100000000000002E-4</v>
      </c>
    </row>
    <row r="995" spans="1:7" s="70" customFormat="1" ht="38.25">
      <c r="A995" s="145" t="s">
        <v>1629</v>
      </c>
      <c r="B995" s="146" t="s">
        <v>1564</v>
      </c>
      <c r="C995" s="146" t="s">
        <v>1565</v>
      </c>
      <c r="D995" s="147" t="s">
        <v>411</v>
      </c>
      <c r="E995" s="311">
        <v>8.2199999999999995E-2</v>
      </c>
      <c r="F995" s="312"/>
      <c r="G995" s="148"/>
    </row>
    <row r="996" spans="1:7" s="74" customFormat="1" outlineLevel="1">
      <c r="A996" s="149" t="s">
        <v>1630</v>
      </c>
      <c r="B996" s="150" t="s">
        <v>231</v>
      </c>
      <c r="C996" s="151" t="s">
        <v>236</v>
      </c>
      <c r="D996" s="150" t="s">
        <v>237</v>
      </c>
      <c r="E996" s="152">
        <v>39.51</v>
      </c>
      <c r="F996" s="152">
        <v>3.2477</v>
      </c>
    </row>
    <row r="997" spans="1:7" s="75" customFormat="1" outlineLevel="1">
      <c r="A997" s="153" t="s">
        <v>1631</v>
      </c>
      <c r="B997" s="154" t="s">
        <v>239</v>
      </c>
      <c r="C997" s="155" t="s">
        <v>240</v>
      </c>
      <c r="D997" s="154" t="s">
        <v>237</v>
      </c>
      <c r="E997" s="156">
        <v>1.27</v>
      </c>
      <c r="F997" s="156">
        <v>0.104394</v>
      </c>
    </row>
    <row r="998" spans="1:7" s="76" customFormat="1" outlineLevel="1">
      <c r="A998" s="157" t="s">
        <v>1632</v>
      </c>
      <c r="B998" s="158" t="s">
        <v>1098</v>
      </c>
      <c r="C998" s="159" t="s">
        <v>1099</v>
      </c>
      <c r="D998" s="158" t="s">
        <v>244</v>
      </c>
      <c r="E998" s="160">
        <v>9.07</v>
      </c>
      <c r="F998" s="160">
        <v>0.74555400000000005</v>
      </c>
    </row>
    <row r="999" spans="1:7" s="75" customFormat="1" outlineLevel="1">
      <c r="A999" s="165" t="s">
        <v>1633</v>
      </c>
      <c r="B999" s="166" t="s">
        <v>299</v>
      </c>
      <c r="C999" s="167" t="s">
        <v>300</v>
      </c>
      <c r="D999" s="166" t="s">
        <v>270</v>
      </c>
      <c r="E999" s="168">
        <v>3.5</v>
      </c>
      <c r="F999" s="168">
        <v>0.28770000000000001</v>
      </c>
    </row>
    <row r="1000" spans="1:7" s="75" customFormat="1" outlineLevel="1">
      <c r="A1000" s="169" t="s">
        <v>1634</v>
      </c>
      <c r="B1000" s="170" t="s">
        <v>1571</v>
      </c>
      <c r="C1000" s="171" t="s">
        <v>1572</v>
      </c>
      <c r="D1000" s="170" t="s">
        <v>270</v>
      </c>
      <c r="E1000" s="172">
        <v>2.04</v>
      </c>
      <c r="F1000" s="172">
        <v>0.167688</v>
      </c>
    </row>
    <row r="1001" spans="1:7" s="70" customFormat="1" ht="38.25">
      <c r="A1001" s="145" t="s">
        <v>1635</v>
      </c>
      <c r="B1001" s="146" t="s">
        <v>1574</v>
      </c>
      <c r="C1001" s="146" t="s">
        <v>1575</v>
      </c>
      <c r="D1001" s="147" t="s">
        <v>411</v>
      </c>
      <c r="E1001" s="311">
        <v>8.2199999999999995E-2</v>
      </c>
      <c r="F1001" s="312"/>
      <c r="G1001" s="148"/>
    </row>
    <row r="1002" spans="1:7" s="74" customFormat="1" outlineLevel="1">
      <c r="A1002" s="149" t="s">
        <v>1636</v>
      </c>
      <c r="B1002" s="150" t="s">
        <v>231</v>
      </c>
      <c r="C1002" s="151" t="s">
        <v>236</v>
      </c>
      <c r="D1002" s="150" t="s">
        <v>237</v>
      </c>
      <c r="E1002" s="152">
        <v>1</v>
      </c>
      <c r="F1002" s="152">
        <v>8.2199999999999995E-2</v>
      </c>
    </row>
    <row r="1003" spans="1:7" s="75" customFormat="1" outlineLevel="1">
      <c r="A1003" s="153" t="s">
        <v>1637</v>
      </c>
      <c r="B1003" s="154" t="s">
        <v>239</v>
      </c>
      <c r="C1003" s="155" t="s">
        <v>240</v>
      </c>
      <c r="D1003" s="154" t="s">
        <v>237</v>
      </c>
      <c r="E1003" s="156">
        <v>0.42</v>
      </c>
      <c r="F1003" s="156">
        <v>3.4523999999999999E-2</v>
      </c>
    </row>
    <row r="1004" spans="1:7" s="76" customFormat="1" outlineLevel="1">
      <c r="A1004" s="157" t="s">
        <v>1638</v>
      </c>
      <c r="B1004" s="158" t="s">
        <v>1098</v>
      </c>
      <c r="C1004" s="159" t="s">
        <v>1099</v>
      </c>
      <c r="D1004" s="158" t="s">
        <v>244</v>
      </c>
      <c r="E1004" s="160">
        <v>4.6399999999999997</v>
      </c>
      <c r="F1004" s="160">
        <v>0.38140800000000002</v>
      </c>
    </row>
    <row r="1005" spans="1:7" s="75" customFormat="1" outlineLevel="1">
      <c r="A1005" s="165" t="s">
        <v>1639</v>
      </c>
      <c r="B1005" s="166" t="s">
        <v>1571</v>
      </c>
      <c r="C1005" s="167" t="s">
        <v>1572</v>
      </c>
      <c r="D1005" s="166" t="s">
        <v>270</v>
      </c>
      <c r="E1005" s="168">
        <v>1.02</v>
      </c>
      <c r="F1005" s="168">
        <v>8.3844000000000002E-2</v>
      </c>
    </row>
    <row r="1006" spans="1:7" s="70" customFormat="1">
      <c r="A1006" s="179"/>
      <c r="B1006" s="180"/>
      <c r="C1006" s="306" t="s">
        <v>1640</v>
      </c>
      <c r="D1006" s="306"/>
      <c r="E1006" s="180"/>
      <c r="F1006" s="181"/>
      <c r="G1006" s="133"/>
    </row>
    <row r="1007" spans="1:7" s="70" customFormat="1" ht="38.25">
      <c r="A1007" s="145" t="s">
        <v>1641</v>
      </c>
      <c r="B1007" s="146" t="s">
        <v>1499</v>
      </c>
      <c r="C1007" s="146" t="s">
        <v>1500</v>
      </c>
      <c r="D1007" s="147" t="s">
        <v>270</v>
      </c>
      <c r="E1007" s="311">
        <v>1.7110000000000001</v>
      </c>
      <c r="F1007" s="312"/>
      <c r="G1007" s="148"/>
    </row>
    <row r="1008" spans="1:7" s="74" customFormat="1" outlineLevel="1">
      <c r="A1008" s="149" t="s">
        <v>1642</v>
      </c>
      <c r="B1008" s="150" t="s">
        <v>231</v>
      </c>
      <c r="C1008" s="151" t="s">
        <v>236</v>
      </c>
      <c r="D1008" s="150" t="s">
        <v>237</v>
      </c>
      <c r="E1008" s="152">
        <v>2.5</v>
      </c>
      <c r="F1008" s="152">
        <v>4.2774999999999999</v>
      </c>
    </row>
    <row r="1009" spans="1:7" s="75" customFormat="1" outlineLevel="1">
      <c r="A1009" s="153" t="s">
        <v>1643</v>
      </c>
      <c r="B1009" s="154" t="s">
        <v>239</v>
      </c>
      <c r="C1009" s="155" t="s">
        <v>240</v>
      </c>
      <c r="D1009" s="154" t="s">
        <v>237</v>
      </c>
      <c r="E1009" s="156">
        <v>0.55000000000000004</v>
      </c>
      <c r="F1009" s="156">
        <v>0.94105000000000005</v>
      </c>
    </row>
    <row r="1010" spans="1:7" s="76" customFormat="1" outlineLevel="1">
      <c r="A1010" s="157" t="s">
        <v>1644</v>
      </c>
      <c r="B1010" s="158" t="s">
        <v>331</v>
      </c>
      <c r="C1010" s="159" t="s">
        <v>332</v>
      </c>
      <c r="D1010" s="158" t="s">
        <v>244</v>
      </c>
      <c r="E1010" s="160">
        <v>0.09</v>
      </c>
      <c r="F1010" s="160">
        <v>0.15398999999999999</v>
      </c>
    </row>
    <row r="1011" spans="1:7" s="76" customFormat="1" ht="24" outlineLevel="1">
      <c r="A1011" s="161" t="s">
        <v>1645</v>
      </c>
      <c r="B1011" s="162" t="s">
        <v>285</v>
      </c>
      <c r="C1011" s="163" t="s">
        <v>286</v>
      </c>
      <c r="D1011" s="162" t="s">
        <v>244</v>
      </c>
      <c r="E1011" s="164">
        <v>0.46</v>
      </c>
      <c r="F1011" s="164">
        <v>0.78705999999999998</v>
      </c>
    </row>
    <row r="1012" spans="1:7" s="76" customFormat="1" outlineLevel="1">
      <c r="A1012" s="161" t="s">
        <v>1646</v>
      </c>
      <c r="B1012" s="162" t="s">
        <v>288</v>
      </c>
      <c r="C1012" s="163" t="s">
        <v>289</v>
      </c>
      <c r="D1012" s="162" t="s">
        <v>244</v>
      </c>
      <c r="E1012" s="164">
        <v>0.93</v>
      </c>
      <c r="F1012" s="164">
        <v>1.5911999999999999</v>
      </c>
    </row>
    <row r="1013" spans="1:7" s="75" customFormat="1" outlineLevel="1">
      <c r="A1013" s="165" t="s">
        <v>1647</v>
      </c>
      <c r="B1013" s="166" t="s">
        <v>299</v>
      </c>
      <c r="C1013" s="167" t="s">
        <v>300</v>
      </c>
      <c r="D1013" s="166" t="s">
        <v>270</v>
      </c>
      <c r="E1013" s="168">
        <v>0.15</v>
      </c>
      <c r="F1013" s="168">
        <v>0.25664999999999999</v>
      </c>
    </row>
    <row r="1014" spans="1:7" s="75" customFormat="1" outlineLevel="1">
      <c r="A1014" s="169" t="s">
        <v>1648</v>
      </c>
      <c r="B1014" s="170" t="s">
        <v>1508</v>
      </c>
      <c r="C1014" s="171" t="s">
        <v>1509</v>
      </c>
      <c r="D1014" s="170" t="s">
        <v>270</v>
      </c>
      <c r="E1014" s="172">
        <v>0.11</v>
      </c>
      <c r="F1014" s="172">
        <v>0.18820999999999999</v>
      </c>
    </row>
    <row r="1015" spans="1:7" s="75" customFormat="1" ht="24" outlineLevel="1">
      <c r="A1015" s="169" t="s">
        <v>1649</v>
      </c>
      <c r="B1015" s="170" t="s">
        <v>1511</v>
      </c>
      <c r="C1015" s="171" t="s">
        <v>1512</v>
      </c>
      <c r="D1015" s="170" t="s">
        <v>270</v>
      </c>
      <c r="E1015" s="172">
        <v>0.1</v>
      </c>
      <c r="F1015" s="172">
        <v>0.1711</v>
      </c>
    </row>
    <row r="1016" spans="1:7" s="75" customFormat="1" ht="24" outlineLevel="1">
      <c r="A1016" s="169" t="s">
        <v>1650</v>
      </c>
      <c r="B1016" s="170" t="s">
        <v>1514</v>
      </c>
      <c r="C1016" s="171" t="s">
        <v>1515</v>
      </c>
      <c r="D1016" s="170" t="s">
        <v>270</v>
      </c>
      <c r="E1016" s="172">
        <v>0.09</v>
      </c>
      <c r="F1016" s="172">
        <v>0.15398999999999999</v>
      </c>
    </row>
    <row r="1017" spans="1:7" s="75" customFormat="1" ht="24" outlineLevel="1">
      <c r="A1017" s="169" t="s">
        <v>1651</v>
      </c>
      <c r="B1017" s="170" t="s">
        <v>1517</v>
      </c>
      <c r="C1017" s="171" t="s">
        <v>1518</v>
      </c>
      <c r="D1017" s="170" t="s">
        <v>270</v>
      </c>
      <c r="E1017" s="172">
        <v>1</v>
      </c>
      <c r="F1017" s="172">
        <v>1.7110000000000001</v>
      </c>
    </row>
    <row r="1018" spans="1:7" s="70" customFormat="1" ht="38.25">
      <c r="A1018" s="145" t="s">
        <v>1652</v>
      </c>
      <c r="B1018" s="146" t="s">
        <v>1520</v>
      </c>
      <c r="C1018" s="146" t="s">
        <v>1521</v>
      </c>
      <c r="D1018" s="147" t="s">
        <v>270</v>
      </c>
      <c r="E1018" s="311">
        <v>0.85550000000000004</v>
      </c>
      <c r="F1018" s="312"/>
      <c r="G1018" s="148"/>
    </row>
    <row r="1019" spans="1:7" s="74" customFormat="1" outlineLevel="1">
      <c r="A1019" s="149" t="s">
        <v>1653</v>
      </c>
      <c r="B1019" s="150" t="s">
        <v>231</v>
      </c>
      <c r="C1019" s="151" t="s">
        <v>236</v>
      </c>
      <c r="D1019" s="150" t="s">
        <v>237</v>
      </c>
      <c r="E1019" s="152">
        <v>2.2999999999999998</v>
      </c>
      <c r="F1019" s="152">
        <v>1.9676</v>
      </c>
    </row>
    <row r="1020" spans="1:7" s="75" customFormat="1" outlineLevel="1">
      <c r="A1020" s="153" t="s">
        <v>1654</v>
      </c>
      <c r="B1020" s="154" t="s">
        <v>239</v>
      </c>
      <c r="C1020" s="155" t="s">
        <v>240</v>
      </c>
      <c r="D1020" s="154" t="s">
        <v>237</v>
      </c>
      <c r="E1020" s="156">
        <v>0.3</v>
      </c>
      <c r="F1020" s="156">
        <v>0.25664999999999999</v>
      </c>
    </row>
    <row r="1021" spans="1:7" s="76" customFormat="1" outlineLevel="1">
      <c r="A1021" s="157" t="s">
        <v>1655</v>
      </c>
      <c r="B1021" s="158" t="s">
        <v>331</v>
      </c>
      <c r="C1021" s="159" t="s">
        <v>332</v>
      </c>
      <c r="D1021" s="158" t="s">
        <v>244</v>
      </c>
      <c r="E1021" s="160">
        <v>0.08</v>
      </c>
      <c r="F1021" s="160">
        <v>6.8440000000000001E-2</v>
      </c>
    </row>
    <row r="1022" spans="1:7" s="76" customFormat="1" ht="24" outlineLevel="1">
      <c r="A1022" s="161" t="s">
        <v>1656</v>
      </c>
      <c r="B1022" s="162" t="s">
        <v>285</v>
      </c>
      <c r="C1022" s="163" t="s">
        <v>286</v>
      </c>
      <c r="D1022" s="162" t="s">
        <v>244</v>
      </c>
      <c r="E1022" s="164">
        <v>0.22</v>
      </c>
      <c r="F1022" s="164">
        <v>0.18820999999999999</v>
      </c>
    </row>
    <row r="1023" spans="1:7" s="76" customFormat="1" outlineLevel="1">
      <c r="A1023" s="161" t="s">
        <v>1657</v>
      </c>
      <c r="B1023" s="162" t="s">
        <v>288</v>
      </c>
      <c r="C1023" s="163" t="s">
        <v>289</v>
      </c>
      <c r="D1023" s="162" t="s">
        <v>244</v>
      </c>
      <c r="E1023" s="164">
        <v>0.44</v>
      </c>
      <c r="F1023" s="164">
        <v>0.37641999999999998</v>
      </c>
    </row>
    <row r="1024" spans="1:7" s="75" customFormat="1" outlineLevel="1">
      <c r="A1024" s="165" t="s">
        <v>1658</v>
      </c>
      <c r="B1024" s="166" t="s">
        <v>299</v>
      </c>
      <c r="C1024" s="167" t="s">
        <v>300</v>
      </c>
      <c r="D1024" s="166" t="s">
        <v>270</v>
      </c>
      <c r="E1024" s="168">
        <v>0.15</v>
      </c>
      <c r="F1024" s="168">
        <v>0.12832499999999999</v>
      </c>
    </row>
    <row r="1025" spans="1:7" s="75" customFormat="1" outlineLevel="1">
      <c r="A1025" s="169" t="s">
        <v>1659</v>
      </c>
      <c r="B1025" s="170" t="s">
        <v>1529</v>
      </c>
      <c r="C1025" s="171" t="s">
        <v>1530</v>
      </c>
      <c r="D1025" s="170" t="s">
        <v>270</v>
      </c>
      <c r="E1025" s="172">
        <v>1.2</v>
      </c>
      <c r="F1025" s="172">
        <v>1.0266</v>
      </c>
    </row>
    <row r="1026" spans="1:7" s="70" customFormat="1" ht="25.5">
      <c r="A1026" s="145" t="s">
        <v>1660</v>
      </c>
      <c r="B1026" s="146" t="s">
        <v>1532</v>
      </c>
      <c r="C1026" s="146" t="s">
        <v>1533</v>
      </c>
      <c r="D1026" s="147" t="s">
        <v>1378</v>
      </c>
      <c r="E1026" s="311">
        <v>0.1711</v>
      </c>
      <c r="F1026" s="312"/>
      <c r="G1026" s="148"/>
    </row>
    <row r="1027" spans="1:7" s="74" customFormat="1" outlineLevel="1">
      <c r="A1027" s="149" t="s">
        <v>1661</v>
      </c>
      <c r="B1027" s="150" t="s">
        <v>231</v>
      </c>
      <c r="C1027" s="151" t="s">
        <v>236</v>
      </c>
      <c r="D1027" s="150" t="s">
        <v>237</v>
      </c>
      <c r="E1027" s="152">
        <v>14.36</v>
      </c>
      <c r="F1027" s="152">
        <v>2.4569999999999999</v>
      </c>
    </row>
    <row r="1028" spans="1:7" s="75" customFormat="1" outlineLevel="1">
      <c r="A1028" s="153" t="s">
        <v>1662</v>
      </c>
      <c r="B1028" s="154" t="s">
        <v>239</v>
      </c>
      <c r="C1028" s="155" t="s">
        <v>240</v>
      </c>
      <c r="D1028" s="154" t="s">
        <v>237</v>
      </c>
      <c r="E1028" s="156">
        <v>0.25</v>
      </c>
      <c r="F1028" s="156">
        <v>4.2775000000000001E-2</v>
      </c>
    </row>
    <row r="1029" spans="1:7" s="76" customFormat="1" outlineLevel="1">
      <c r="A1029" s="157" t="s">
        <v>1663</v>
      </c>
      <c r="B1029" s="158" t="s">
        <v>343</v>
      </c>
      <c r="C1029" s="159" t="s">
        <v>344</v>
      </c>
      <c r="D1029" s="158" t="s">
        <v>244</v>
      </c>
      <c r="E1029" s="160">
        <v>0.25</v>
      </c>
      <c r="F1029" s="160">
        <v>4.2775000000000001E-2</v>
      </c>
    </row>
    <row r="1030" spans="1:7" s="75" customFormat="1" outlineLevel="1">
      <c r="A1030" s="165" t="s">
        <v>1664</v>
      </c>
      <c r="B1030" s="166" t="s">
        <v>1538</v>
      </c>
      <c r="C1030" s="167" t="s">
        <v>1539</v>
      </c>
      <c r="D1030" s="166" t="s">
        <v>361</v>
      </c>
      <c r="E1030" s="168">
        <v>230</v>
      </c>
      <c r="F1030" s="168">
        <v>39.353000000000002</v>
      </c>
    </row>
    <row r="1031" spans="1:7" s="70" customFormat="1" ht="38.25">
      <c r="A1031" s="145" t="s">
        <v>1665</v>
      </c>
      <c r="B1031" s="146" t="s">
        <v>1549</v>
      </c>
      <c r="C1031" s="146" t="s">
        <v>1550</v>
      </c>
      <c r="D1031" s="147" t="s">
        <v>270</v>
      </c>
      <c r="E1031" s="311">
        <v>1.0266</v>
      </c>
      <c r="F1031" s="312"/>
      <c r="G1031" s="148"/>
    </row>
    <row r="1032" spans="1:7" s="74" customFormat="1" outlineLevel="1">
      <c r="A1032" s="149" t="s">
        <v>1666</v>
      </c>
      <c r="B1032" s="150" t="s">
        <v>231</v>
      </c>
      <c r="C1032" s="151" t="s">
        <v>236</v>
      </c>
      <c r="D1032" s="150" t="s">
        <v>237</v>
      </c>
      <c r="E1032" s="152">
        <v>1.8</v>
      </c>
      <c r="F1032" s="152">
        <v>1.8479000000000001</v>
      </c>
    </row>
    <row r="1033" spans="1:7" s="76" customFormat="1" outlineLevel="1">
      <c r="A1033" s="157" t="s">
        <v>1667</v>
      </c>
      <c r="B1033" s="158" t="s">
        <v>1098</v>
      </c>
      <c r="C1033" s="159" t="s">
        <v>1099</v>
      </c>
      <c r="D1033" s="158" t="s">
        <v>244</v>
      </c>
      <c r="E1033" s="160">
        <v>0.48</v>
      </c>
      <c r="F1033" s="160">
        <v>0.49276799999999998</v>
      </c>
    </row>
    <row r="1034" spans="1:7" s="75" customFormat="1" outlineLevel="1">
      <c r="A1034" s="165" t="s">
        <v>1668</v>
      </c>
      <c r="B1034" s="166" t="s">
        <v>1554</v>
      </c>
      <c r="C1034" s="167" t="s">
        <v>1555</v>
      </c>
      <c r="D1034" s="166" t="s">
        <v>270</v>
      </c>
      <c r="E1034" s="168">
        <v>1.02</v>
      </c>
      <c r="F1034" s="168">
        <v>1.0470999999999999</v>
      </c>
    </row>
    <row r="1035" spans="1:7" s="75" customFormat="1" outlineLevel="1">
      <c r="A1035" s="169" t="s">
        <v>1669</v>
      </c>
      <c r="B1035" s="170" t="s">
        <v>299</v>
      </c>
      <c r="C1035" s="171" t="s">
        <v>300</v>
      </c>
      <c r="D1035" s="170" t="s">
        <v>270</v>
      </c>
      <c r="E1035" s="172">
        <v>0.35</v>
      </c>
      <c r="F1035" s="172">
        <v>0.35931000000000002</v>
      </c>
    </row>
    <row r="1036" spans="1:7" s="75" customFormat="1" outlineLevel="1">
      <c r="A1036" s="169" t="s">
        <v>1670</v>
      </c>
      <c r="B1036" s="170" t="s">
        <v>1558</v>
      </c>
      <c r="C1036" s="171" t="s">
        <v>1559</v>
      </c>
      <c r="D1036" s="170" t="s">
        <v>274</v>
      </c>
      <c r="E1036" s="172">
        <v>2E-3</v>
      </c>
      <c r="F1036" s="172">
        <v>2.0530000000000001E-3</v>
      </c>
    </row>
    <row r="1037" spans="1:7" s="75" customFormat="1" ht="24" outlineLevel="1">
      <c r="A1037" s="169" t="s">
        <v>1671</v>
      </c>
      <c r="B1037" s="170" t="s">
        <v>1561</v>
      </c>
      <c r="C1037" s="171" t="s">
        <v>1562</v>
      </c>
      <c r="D1037" s="170" t="s">
        <v>270</v>
      </c>
      <c r="E1037" s="172">
        <v>1E-3</v>
      </c>
      <c r="F1037" s="172">
        <v>1.0269999999999999E-3</v>
      </c>
    </row>
    <row r="1038" spans="1:7" s="70" customFormat="1" ht="38.25">
      <c r="A1038" s="145" t="s">
        <v>1672</v>
      </c>
      <c r="B1038" s="146" t="s">
        <v>1564</v>
      </c>
      <c r="C1038" s="146" t="s">
        <v>1565</v>
      </c>
      <c r="D1038" s="147" t="s">
        <v>411</v>
      </c>
      <c r="E1038" s="311">
        <v>0.1711</v>
      </c>
      <c r="F1038" s="312"/>
      <c r="G1038" s="148"/>
    </row>
    <row r="1039" spans="1:7" s="74" customFormat="1" outlineLevel="1">
      <c r="A1039" s="149" t="s">
        <v>1673</v>
      </c>
      <c r="B1039" s="150" t="s">
        <v>231</v>
      </c>
      <c r="C1039" s="151" t="s">
        <v>236</v>
      </c>
      <c r="D1039" s="150" t="s">
        <v>237</v>
      </c>
      <c r="E1039" s="152">
        <v>39.51</v>
      </c>
      <c r="F1039" s="152">
        <v>6.7602000000000002</v>
      </c>
    </row>
    <row r="1040" spans="1:7" s="75" customFormat="1" outlineLevel="1">
      <c r="A1040" s="153" t="s">
        <v>1674</v>
      </c>
      <c r="B1040" s="154" t="s">
        <v>239</v>
      </c>
      <c r="C1040" s="155" t="s">
        <v>240</v>
      </c>
      <c r="D1040" s="154" t="s">
        <v>237</v>
      </c>
      <c r="E1040" s="156">
        <v>1.27</v>
      </c>
      <c r="F1040" s="156">
        <v>0.21729699999999999</v>
      </c>
    </row>
    <row r="1041" spans="1:7" s="76" customFormat="1" outlineLevel="1">
      <c r="A1041" s="157" t="s">
        <v>1675</v>
      </c>
      <c r="B1041" s="158" t="s">
        <v>1098</v>
      </c>
      <c r="C1041" s="159" t="s">
        <v>1099</v>
      </c>
      <c r="D1041" s="158" t="s">
        <v>244</v>
      </c>
      <c r="E1041" s="160">
        <v>9.07</v>
      </c>
      <c r="F1041" s="160">
        <v>1.5519000000000001</v>
      </c>
    </row>
    <row r="1042" spans="1:7" s="75" customFormat="1" outlineLevel="1">
      <c r="A1042" s="165" t="s">
        <v>1676</v>
      </c>
      <c r="B1042" s="166" t="s">
        <v>299</v>
      </c>
      <c r="C1042" s="167" t="s">
        <v>300</v>
      </c>
      <c r="D1042" s="166" t="s">
        <v>270</v>
      </c>
      <c r="E1042" s="168">
        <v>3.5</v>
      </c>
      <c r="F1042" s="168">
        <v>0.59884999999999999</v>
      </c>
    </row>
    <row r="1043" spans="1:7" s="75" customFormat="1" outlineLevel="1">
      <c r="A1043" s="169" t="s">
        <v>1677</v>
      </c>
      <c r="B1043" s="170" t="s">
        <v>1571</v>
      </c>
      <c r="C1043" s="171" t="s">
        <v>1572</v>
      </c>
      <c r="D1043" s="170" t="s">
        <v>270</v>
      </c>
      <c r="E1043" s="172">
        <v>2.04</v>
      </c>
      <c r="F1043" s="172">
        <v>0.34904400000000002</v>
      </c>
    </row>
    <row r="1044" spans="1:7" s="70" customFormat="1" ht="38.25">
      <c r="A1044" s="145" t="s">
        <v>1678</v>
      </c>
      <c r="B1044" s="146" t="s">
        <v>1574</v>
      </c>
      <c r="C1044" s="146" t="s">
        <v>1575</v>
      </c>
      <c r="D1044" s="147" t="s">
        <v>411</v>
      </c>
      <c r="E1044" s="311">
        <v>0.1711</v>
      </c>
      <c r="F1044" s="312"/>
      <c r="G1044" s="148"/>
    </row>
    <row r="1045" spans="1:7" s="74" customFormat="1" outlineLevel="1">
      <c r="A1045" s="149" t="s">
        <v>1679</v>
      </c>
      <c r="B1045" s="150" t="s">
        <v>231</v>
      </c>
      <c r="C1045" s="151" t="s">
        <v>236</v>
      </c>
      <c r="D1045" s="150" t="s">
        <v>237</v>
      </c>
      <c r="E1045" s="152">
        <v>1</v>
      </c>
      <c r="F1045" s="152">
        <v>0.1711</v>
      </c>
    </row>
    <row r="1046" spans="1:7" s="75" customFormat="1" outlineLevel="1">
      <c r="A1046" s="153" t="s">
        <v>1680</v>
      </c>
      <c r="B1046" s="154" t="s">
        <v>239</v>
      </c>
      <c r="C1046" s="155" t="s">
        <v>240</v>
      </c>
      <c r="D1046" s="154" t="s">
        <v>237</v>
      </c>
      <c r="E1046" s="156">
        <v>0.42</v>
      </c>
      <c r="F1046" s="156">
        <v>7.1861999999999995E-2</v>
      </c>
    </row>
    <row r="1047" spans="1:7" s="76" customFormat="1" outlineLevel="1">
      <c r="A1047" s="157" t="s">
        <v>1681</v>
      </c>
      <c r="B1047" s="158" t="s">
        <v>1098</v>
      </c>
      <c r="C1047" s="159" t="s">
        <v>1099</v>
      </c>
      <c r="D1047" s="158" t="s">
        <v>244</v>
      </c>
      <c r="E1047" s="160">
        <v>4.6399999999999997</v>
      </c>
      <c r="F1047" s="160">
        <v>0.79390400000000005</v>
      </c>
    </row>
    <row r="1048" spans="1:7" s="75" customFormat="1" outlineLevel="1">
      <c r="A1048" s="165" t="s">
        <v>1682</v>
      </c>
      <c r="B1048" s="166" t="s">
        <v>1571</v>
      </c>
      <c r="C1048" s="167" t="s">
        <v>1572</v>
      </c>
      <c r="D1048" s="166" t="s">
        <v>270</v>
      </c>
      <c r="E1048" s="168">
        <v>1.02</v>
      </c>
      <c r="F1048" s="168">
        <v>0.17452200000000001</v>
      </c>
    </row>
    <row r="1049" spans="1:7" s="70" customFormat="1" ht="38.25">
      <c r="A1049" s="145" t="s">
        <v>1683</v>
      </c>
      <c r="B1049" s="146" t="s">
        <v>1581</v>
      </c>
      <c r="C1049" s="146" t="s">
        <v>1582</v>
      </c>
      <c r="D1049" s="147" t="s">
        <v>411</v>
      </c>
      <c r="E1049" s="311">
        <v>0.1711</v>
      </c>
      <c r="F1049" s="312"/>
      <c r="G1049" s="148"/>
    </row>
    <row r="1050" spans="1:7" s="74" customFormat="1" outlineLevel="1">
      <c r="A1050" s="149" t="s">
        <v>1684</v>
      </c>
      <c r="B1050" s="150" t="s">
        <v>231</v>
      </c>
      <c r="C1050" s="151" t="s">
        <v>236</v>
      </c>
      <c r="D1050" s="150" t="s">
        <v>237</v>
      </c>
      <c r="E1050" s="152">
        <v>119.78</v>
      </c>
      <c r="F1050" s="152">
        <v>20.494399999999999</v>
      </c>
    </row>
    <row r="1051" spans="1:7" s="75" customFormat="1" outlineLevel="1">
      <c r="A1051" s="153" t="s">
        <v>1685</v>
      </c>
      <c r="B1051" s="154" t="s">
        <v>239</v>
      </c>
      <c r="C1051" s="155" t="s">
        <v>240</v>
      </c>
      <c r="D1051" s="154" t="s">
        <v>237</v>
      </c>
      <c r="E1051" s="156">
        <v>2.94</v>
      </c>
      <c r="F1051" s="156">
        <v>0.50303399999999998</v>
      </c>
    </row>
    <row r="1052" spans="1:7" s="76" customFormat="1" outlineLevel="1">
      <c r="A1052" s="157" t="s">
        <v>1686</v>
      </c>
      <c r="B1052" s="158" t="s">
        <v>331</v>
      </c>
      <c r="C1052" s="159" t="s">
        <v>332</v>
      </c>
      <c r="D1052" s="158" t="s">
        <v>244</v>
      </c>
      <c r="E1052" s="160">
        <v>0.36</v>
      </c>
      <c r="F1052" s="160">
        <v>6.1595999999999998E-2</v>
      </c>
    </row>
    <row r="1053" spans="1:7" s="76" customFormat="1" outlineLevel="1">
      <c r="A1053" s="161" t="s">
        <v>1687</v>
      </c>
      <c r="B1053" s="162" t="s">
        <v>343</v>
      </c>
      <c r="C1053" s="163" t="s">
        <v>344</v>
      </c>
      <c r="D1053" s="162" t="s">
        <v>244</v>
      </c>
      <c r="E1053" s="164">
        <v>0.28000000000000003</v>
      </c>
      <c r="F1053" s="164">
        <v>4.7907999999999999E-2</v>
      </c>
    </row>
    <row r="1054" spans="1:7" s="75" customFormat="1" outlineLevel="1">
      <c r="A1054" s="165" t="s">
        <v>1688</v>
      </c>
      <c r="B1054" s="166" t="s">
        <v>299</v>
      </c>
      <c r="C1054" s="167" t="s">
        <v>300</v>
      </c>
      <c r="D1054" s="166" t="s">
        <v>270</v>
      </c>
      <c r="E1054" s="168">
        <v>3.85</v>
      </c>
      <c r="F1054" s="168">
        <v>0.65873499999999996</v>
      </c>
    </row>
    <row r="1055" spans="1:7" s="75" customFormat="1" ht="24" outlineLevel="1">
      <c r="A1055" s="169" t="s">
        <v>1689</v>
      </c>
      <c r="B1055" s="170" t="s">
        <v>1589</v>
      </c>
      <c r="C1055" s="171" t="s">
        <v>1590</v>
      </c>
      <c r="D1055" s="170" t="s">
        <v>361</v>
      </c>
      <c r="E1055" s="172">
        <v>102</v>
      </c>
      <c r="F1055" s="172">
        <v>17.452200000000001</v>
      </c>
    </row>
    <row r="1056" spans="1:7" s="75" customFormat="1" outlineLevel="1">
      <c r="A1056" s="169" t="s">
        <v>1690</v>
      </c>
      <c r="B1056" s="170" t="s">
        <v>1592</v>
      </c>
      <c r="C1056" s="171" t="s">
        <v>1593</v>
      </c>
      <c r="D1056" s="170" t="s">
        <v>270</v>
      </c>
      <c r="E1056" s="172">
        <v>3.06</v>
      </c>
      <c r="F1056" s="172">
        <v>0.52356599999999998</v>
      </c>
    </row>
    <row r="1057" spans="1:7" s="75" customFormat="1" outlineLevel="1">
      <c r="A1057" s="169" t="s">
        <v>1691</v>
      </c>
      <c r="B1057" s="170" t="s">
        <v>1571</v>
      </c>
      <c r="C1057" s="171" t="s">
        <v>1572</v>
      </c>
      <c r="D1057" s="170" t="s">
        <v>270</v>
      </c>
      <c r="E1057" s="172">
        <v>1.3</v>
      </c>
      <c r="F1057" s="172">
        <v>0.22242999999999999</v>
      </c>
    </row>
    <row r="1058" spans="1:7" s="70" customFormat="1" ht="38.25">
      <c r="A1058" s="145" t="s">
        <v>308</v>
      </c>
      <c r="B1058" s="146" t="s">
        <v>1692</v>
      </c>
      <c r="C1058" s="146" t="s">
        <v>1693</v>
      </c>
      <c r="D1058" s="147" t="s">
        <v>1694</v>
      </c>
      <c r="E1058" s="311">
        <v>0.6</v>
      </c>
      <c r="F1058" s="312"/>
      <c r="G1058" s="148"/>
    </row>
    <row r="1059" spans="1:7" s="74" customFormat="1" outlineLevel="1">
      <c r="A1059" s="149" t="s">
        <v>1695</v>
      </c>
      <c r="B1059" s="150" t="s">
        <v>231</v>
      </c>
      <c r="C1059" s="151" t="s">
        <v>236</v>
      </c>
      <c r="D1059" s="150" t="s">
        <v>237</v>
      </c>
      <c r="E1059" s="152">
        <v>23.6</v>
      </c>
      <c r="F1059" s="152">
        <v>14.16</v>
      </c>
    </row>
    <row r="1060" spans="1:7" s="75" customFormat="1" outlineLevel="1">
      <c r="A1060" s="153" t="s">
        <v>1696</v>
      </c>
      <c r="B1060" s="154" t="s">
        <v>239</v>
      </c>
      <c r="C1060" s="155" t="s">
        <v>240</v>
      </c>
      <c r="D1060" s="154" t="s">
        <v>237</v>
      </c>
      <c r="E1060" s="156">
        <v>0.06</v>
      </c>
      <c r="F1060" s="156">
        <v>3.5999999999999997E-2</v>
      </c>
    </row>
    <row r="1061" spans="1:7" s="76" customFormat="1" outlineLevel="1">
      <c r="A1061" s="157" t="s">
        <v>1697</v>
      </c>
      <c r="B1061" s="158" t="s">
        <v>512</v>
      </c>
      <c r="C1061" s="159" t="s">
        <v>344</v>
      </c>
      <c r="D1061" s="158" t="s">
        <v>244</v>
      </c>
      <c r="E1061" s="160">
        <v>0.06</v>
      </c>
      <c r="F1061" s="160">
        <v>3.5999999999999997E-2</v>
      </c>
    </row>
    <row r="1062" spans="1:7" s="75" customFormat="1" outlineLevel="1">
      <c r="A1062" s="165" t="s">
        <v>1698</v>
      </c>
      <c r="B1062" s="166" t="s">
        <v>1699</v>
      </c>
      <c r="C1062" s="167" t="s">
        <v>1700</v>
      </c>
      <c r="D1062" s="166" t="s">
        <v>1296</v>
      </c>
      <c r="E1062" s="168">
        <v>101</v>
      </c>
      <c r="F1062" s="168">
        <v>60.6</v>
      </c>
    </row>
    <row r="1063" spans="1:7" s="75" customFormat="1" outlineLevel="1">
      <c r="A1063" s="169" t="s">
        <v>1701</v>
      </c>
      <c r="B1063" s="170" t="s">
        <v>1571</v>
      </c>
      <c r="C1063" s="171" t="s">
        <v>1572</v>
      </c>
      <c r="D1063" s="170" t="s">
        <v>270</v>
      </c>
      <c r="E1063" s="172">
        <v>0.16</v>
      </c>
      <c r="F1063" s="172">
        <v>9.6000000000000002E-2</v>
      </c>
    </row>
    <row r="1064" spans="1:7" ht="15.75">
      <c r="A1064" s="315" t="s">
        <v>1702</v>
      </c>
      <c r="B1064" s="316"/>
      <c r="C1064" s="316"/>
      <c r="D1064" s="316"/>
      <c r="E1064" s="316"/>
      <c r="F1064" s="317"/>
      <c r="G1064" s="132"/>
    </row>
    <row r="1065" spans="1:7" s="70" customFormat="1">
      <c r="A1065" s="179"/>
      <c r="B1065" s="180"/>
      <c r="C1065" s="306" t="s">
        <v>1703</v>
      </c>
      <c r="D1065" s="306"/>
      <c r="E1065" s="180"/>
      <c r="F1065" s="181"/>
      <c r="G1065" s="133"/>
    </row>
    <row r="1066" spans="1:7" s="70" customFormat="1" ht="38.25">
      <c r="A1066" s="145" t="s">
        <v>1704</v>
      </c>
      <c r="B1066" s="146" t="s">
        <v>1705</v>
      </c>
      <c r="C1066" s="146" t="s">
        <v>1706</v>
      </c>
      <c r="D1066" s="147" t="s">
        <v>411</v>
      </c>
      <c r="E1066" s="311">
        <v>1.5567</v>
      </c>
      <c r="F1066" s="312"/>
      <c r="G1066" s="148"/>
    </row>
    <row r="1067" spans="1:7" s="74" customFormat="1" outlineLevel="1">
      <c r="A1067" s="149" t="s">
        <v>1707</v>
      </c>
      <c r="B1067" s="150" t="s">
        <v>231</v>
      </c>
      <c r="C1067" s="151" t="s">
        <v>236</v>
      </c>
      <c r="D1067" s="150" t="s">
        <v>237</v>
      </c>
      <c r="E1067" s="152">
        <v>590.70000000000005</v>
      </c>
      <c r="F1067" s="152">
        <v>919.54269999999997</v>
      </c>
    </row>
    <row r="1068" spans="1:7" s="75" customFormat="1" outlineLevel="1">
      <c r="A1068" s="153" t="s">
        <v>1708</v>
      </c>
      <c r="B1068" s="154" t="s">
        <v>239</v>
      </c>
      <c r="C1068" s="155" t="s">
        <v>240</v>
      </c>
      <c r="D1068" s="154" t="s">
        <v>237</v>
      </c>
      <c r="E1068" s="156">
        <v>2.42</v>
      </c>
      <c r="F1068" s="156">
        <v>3.7671999999999999</v>
      </c>
    </row>
    <row r="1069" spans="1:7" s="76" customFormat="1" outlineLevel="1">
      <c r="A1069" s="157" t="s">
        <v>1709</v>
      </c>
      <c r="B1069" s="158" t="s">
        <v>578</v>
      </c>
      <c r="C1069" s="159" t="s">
        <v>579</v>
      </c>
      <c r="D1069" s="158" t="s">
        <v>244</v>
      </c>
      <c r="E1069" s="160">
        <v>2</v>
      </c>
      <c r="F1069" s="160">
        <v>3.1133999999999999</v>
      </c>
    </row>
    <row r="1070" spans="1:7" s="76" customFormat="1" outlineLevel="1">
      <c r="A1070" s="161" t="s">
        <v>1710</v>
      </c>
      <c r="B1070" s="162" t="s">
        <v>512</v>
      </c>
      <c r="C1070" s="163" t="s">
        <v>344</v>
      </c>
      <c r="D1070" s="162" t="s">
        <v>244</v>
      </c>
      <c r="E1070" s="164">
        <v>2.1</v>
      </c>
      <c r="F1070" s="164">
        <v>3.2690999999999999</v>
      </c>
    </row>
    <row r="1071" spans="1:7" s="76" customFormat="1" outlineLevel="1">
      <c r="A1071" s="161" t="s">
        <v>1711</v>
      </c>
      <c r="B1071" s="162" t="s">
        <v>1712</v>
      </c>
      <c r="C1071" s="163" t="s">
        <v>1256</v>
      </c>
      <c r="D1071" s="162" t="s">
        <v>244</v>
      </c>
      <c r="E1071" s="164">
        <v>5.35</v>
      </c>
      <c r="F1071" s="164">
        <v>8.3283000000000005</v>
      </c>
    </row>
    <row r="1072" spans="1:7" s="76" customFormat="1" outlineLevel="1">
      <c r="A1072" s="161" t="s">
        <v>1713</v>
      </c>
      <c r="B1072" s="162" t="s">
        <v>1714</v>
      </c>
      <c r="C1072" s="163" t="s">
        <v>377</v>
      </c>
      <c r="D1072" s="162" t="s">
        <v>244</v>
      </c>
      <c r="E1072" s="164">
        <v>0.18</v>
      </c>
      <c r="F1072" s="164">
        <v>0.28020600000000001</v>
      </c>
    </row>
    <row r="1073" spans="1:6" s="75" customFormat="1" outlineLevel="1">
      <c r="A1073" s="165" t="s">
        <v>1715</v>
      </c>
      <c r="B1073" s="166" t="s">
        <v>1263</v>
      </c>
      <c r="C1073" s="167" t="s">
        <v>1264</v>
      </c>
      <c r="D1073" s="166" t="s">
        <v>274</v>
      </c>
      <c r="E1073" s="168">
        <v>5.21E-2</v>
      </c>
      <c r="F1073" s="168">
        <v>8.1103999999999996E-2</v>
      </c>
    </row>
    <row r="1074" spans="1:6" s="75" customFormat="1" outlineLevel="1">
      <c r="A1074" s="169" t="s">
        <v>1716</v>
      </c>
      <c r="B1074" s="170" t="s">
        <v>350</v>
      </c>
      <c r="C1074" s="171" t="s">
        <v>351</v>
      </c>
      <c r="D1074" s="170" t="s">
        <v>274</v>
      </c>
      <c r="E1074" s="172">
        <v>4.1000000000000003E-3</v>
      </c>
      <c r="F1074" s="172">
        <v>6.3819999999999997E-3</v>
      </c>
    </row>
    <row r="1075" spans="1:6" s="75" customFormat="1" ht="24" outlineLevel="1">
      <c r="A1075" s="169" t="s">
        <v>1717</v>
      </c>
      <c r="B1075" s="170" t="s">
        <v>1718</v>
      </c>
      <c r="C1075" s="171" t="s">
        <v>1719</v>
      </c>
      <c r="D1075" s="170" t="s">
        <v>274</v>
      </c>
      <c r="E1075" s="172">
        <v>1.6E-2</v>
      </c>
      <c r="F1075" s="172">
        <v>2.4906999999999999E-2</v>
      </c>
    </row>
    <row r="1076" spans="1:6" s="75" customFormat="1" outlineLevel="1">
      <c r="A1076" s="169" t="s">
        <v>1720</v>
      </c>
      <c r="B1076" s="170" t="s">
        <v>1721</v>
      </c>
      <c r="C1076" s="171" t="s">
        <v>1722</v>
      </c>
      <c r="D1076" s="170" t="s">
        <v>274</v>
      </c>
      <c r="E1076" s="172">
        <v>2E-3</v>
      </c>
      <c r="F1076" s="172">
        <v>3.1129999999999999E-3</v>
      </c>
    </row>
    <row r="1077" spans="1:6" s="75" customFormat="1" outlineLevel="1">
      <c r="A1077" s="169" t="s">
        <v>1723</v>
      </c>
      <c r="B1077" s="170" t="s">
        <v>1724</v>
      </c>
      <c r="C1077" s="171" t="s">
        <v>1725</v>
      </c>
      <c r="D1077" s="170" t="s">
        <v>274</v>
      </c>
      <c r="E1077" s="172">
        <v>7.4999999999999997E-2</v>
      </c>
      <c r="F1077" s="172">
        <v>0.11675199999999999</v>
      </c>
    </row>
    <row r="1078" spans="1:6" s="75" customFormat="1" outlineLevel="1">
      <c r="A1078" s="169" t="s">
        <v>1726</v>
      </c>
      <c r="B1078" s="170" t="s">
        <v>1727</v>
      </c>
      <c r="C1078" s="171" t="s">
        <v>1728</v>
      </c>
      <c r="D1078" s="170" t="s">
        <v>274</v>
      </c>
      <c r="E1078" s="172">
        <v>1.7000000000000001E-2</v>
      </c>
      <c r="F1078" s="172">
        <v>2.6464000000000001E-2</v>
      </c>
    </row>
    <row r="1079" spans="1:6" s="75" customFormat="1" ht="24" outlineLevel="1">
      <c r="A1079" s="169" t="s">
        <v>1729</v>
      </c>
      <c r="B1079" s="170" t="s">
        <v>1730</v>
      </c>
      <c r="C1079" s="171" t="s">
        <v>1731</v>
      </c>
      <c r="D1079" s="170" t="s">
        <v>361</v>
      </c>
      <c r="E1079" s="172">
        <v>103</v>
      </c>
      <c r="F1079" s="172">
        <v>160.34010000000001</v>
      </c>
    </row>
    <row r="1080" spans="1:6" s="75" customFormat="1" outlineLevel="1">
      <c r="A1080" s="169" t="s">
        <v>1732</v>
      </c>
      <c r="B1080" s="170" t="s">
        <v>1733</v>
      </c>
      <c r="C1080" s="171" t="s">
        <v>1734</v>
      </c>
      <c r="D1080" s="170" t="s">
        <v>274</v>
      </c>
      <c r="E1080" s="172">
        <v>3.2000000000000001E-2</v>
      </c>
      <c r="F1080" s="172">
        <v>4.9813999999999997E-2</v>
      </c>
    </row>
    <row r="1081" spans="1:6" s="75" customFormat="1" ht="24" outlineLevel="1">
      <c r="A1081" s="169" t="s">
        <v>1735</v>
      </c>
      <c r="B1081" s="170" t="s">
        <v>1736</v>
      </c>
      <c r="C1081" s="171" t="s">
        <v>1737</v>
      </c>
      <c r="D1081" s="170" t="s">
        <v>274</v>
      </c>
      <c r="E1081" s="172">
        <v>4.9000000000000002E-2</v>
      </c>
      <c r="F1081" s="172">
        <v>7.6277999999999999E-2</v>
      </c>
    </row>
    <row r="1082" spans="1:6" s="75" customFormat="1" outlineLevel="1">
      <c r="A1082" s="169" t="s">
        <v>1738</v>
      </c>
      <c r="B1082" s="170" t="s">
        <v>1739</v>
      </c>
      <c r="C1082" s="171" t="s">
        <v>1740</v>
      </c>
      <c r="D1082" s="170" t="s">
        <v>274</v>
      </c>
      <c r="E1082" s="172">
        <v>3.5000000000000001E-3</v>
      </c>
      <c r="F1082" s="172">
        <v>5.4479999999999997E-3</v>
      </c>
    </row>
    <row r="1083" spans="1:6" s="75" customFormat="1" outlineLevel="1">
      <c r="A1083" s="169" t="s">
        <v>1741</v>
      </c>
      <c r="B1083" s="170" t="s">
        <v>1742</v>
      </c>
      <c r="C1083" s="171" t="s">
        <v>1743</v>
      </c>
      <c r="D1083" s="170" t="s">
        <v>274</v>
      </c>
      <c r="E1083" s="172">
        <v>4.0000000000000001E-3</v>
      </c>
      <c r="F1083" s="172">
        <v>6.2269999999999999E-3</v>
      </c>
    </row>
    <row r="1084" spans="1:6" s="75" customFormat="1" outlineLevel="1">
      <c r="A1084" s="169" t="s">
        <v>1744</v>
      </c>
      <c r="B1084" s="170" t="s">
        <v>1745</v>
      </c>
      <c r="C1084" s="171" t="s">
        <v>1746</v>
      </c>
      <c r="D1084" s="170" t="s">
        <v>274</v>
      </c>
      <c r="E1084" s="172">
        <v>0.02</v>
      </c>
      <c r="F1084" s="172">
        <v>3.1133999999999998E-2</v>
      </c>
    </row>
    <row r="1085" spans="1:6" s="75" customFormat="1" ht="24" outlineLevel="1">
      <c r="A1085" s="169" t="s">
        <v>1747</v>
      </c>
      <c r="B1085" s="170" t="s">
        <v>591</v>
      </c>
      <c r="C1085" s="171" t="s">
        <v>592</v>
      </c>
      <c r="D1085" s="170" t="s">
        <v>270</v>
      </c>
      <c r="E1085" s="172">
        <v>1.05</v>
      </c>
      <c r="F1085" s="172">
        <v>1.6345000000000001</v>
      </c>
    </row>
    <row r="1086" spans="1:6" s="75" customFormat="1" outlineLevel="1">
      <c r="A1086" s="169" t="s">
        <v>1748</v>
      </c>
      <c r="B1086" s="170" t="s">
        <v>1749</v>
      </c>
      <c r="C1086" s="171" t="s">
        <v>1750</v>
      </c>
      <c r="D1086" s="170" t="s">
        <v>274</v>
      </c>
      <c r="E1086" s="172">
        <v>4.0000000000000001E-3</v>
      </c>
      <c r="F1086" s="172">
        <v>6.2269999999999999E-3</v>
      </c>
    </row>
    <row r="1087" spans="1:6" s="75" customFormat="1" outlineLevel="1">
      <c r="A1087" s="169" t="s">
        <v>1751</v>
      </c>
      <c r="B1087" s="170" t="s">
        <v>1752</v>
      </c>
      <c r="C1087" s="171" t="s">
        <v>1753</v>
      </c>
      <c r="D1087" s="170" t="s">
        <v>396</v>
      </c>
      <c r="E1087" s="172">
        <v>0.2</v>
      </c>
      <c r="F1087" s="172">
        <v>0.31134000000000001</v>
      </c>
    </row>
    <row r="1088" spans="1:6" s="75" customFormat="1" outlineLevel="1">
      <c r="A1088" s="169" t="s">
        <v>1754</v>
      </c>
      <c r="B1088" s="170" t="s">
        <v>1755</v>
      </c>
      <c r="C1088" s="171" t="s">
        <v>1756</v>
      </c>
      <c r="D1088" s="170" t="s">
        <v>1296</v>
      </c>
      <c r="E1088" s="172">
        <v>112</v>
      </c>
      <c r="F1088" s="172">
        <v>174.35040000000001</v>
      </c>
    </row>
    <row r="1089" spans="1:7" s="70" customFormat="1" ht="63.75">
      <c r="A1089" s="145" t="s">
        <v>1757</v>
      </c>
      <c r="B1089" s="146" t="s">
        <v>1758</v>
      </c>
      <c r="C1089" s="146" t="s">
        <v>1759</v>
      </c>
      <c r="D1089" s="147" t="s">
        <v>411</v>
      </c>
      <c r="E1089" s="311">
        <v>0.35499999999999998</v>
      </c>
      <c r="F1089" s="312"/>
      <c r="G1089" s="148"/>
    </row>
    <row r="1090" spans="1:7" s="74" customFormat="1" outlineLevel="1">
      <c r="A1090" s="149" t="s">
        <v>1760</v>
      </c>
      <c r="B1090" s="150" t="s">
        <v>231</v>
      </c>
      <c r="C1090" s="151" t="s">
        <v>236</v>
      </c>
      <c r="D1090" s="150" t="s">
        <v>237</v>
      </c>
      <c r="E1090" s="152">
        <v>155.30000000000001</v>
      </c>
      <c r="F1090" s="152">
        <v>55.131500000000003</v>
      </c>
    </row>
    <row r="1091" spans="1:7" s="75" customFormat="1" outlineLevel="1">
      <c r="A1091" s="153" t="s">
        <v>1761</v>
      </c>
      <c r="B1091" s="154" t="s">
        <v>239</v>
      </c>
      <c r="C1091" s="155" t="s">
        <v>240</v>
      </c>
      <c r="D1091" s="154" t="s">
        <v>237</v>
      </c>
      <c r="E1091" s="156">
        <v>0.69</v>
      </c>
      <c r="F1091" s="156">
        <v>0.24495</v>
      </c>
    </row>
    <row r="1092" spans="1:7" s="76" customFormat="1" outlineLevel="1">
      <c r="A1092" s="157" t="s">
        <v>1762</v>
      </c>
      <c r="B1092" s="158" t="s">
        <v>1255</v>
      </c>
      <c r="C1092" s="159" t="s">
        <v>1256</v>
      </c>
      <c r="D1092" s="158" t="s">
        <v>244</v>
      </c>
      <c r="E1092" s="160">
        <v>3.21</v>
      </c>
      <c r="F1092" s="160">
        <v>1.1395999999999999</v>
      </c>
    </row>
    <row r="1093" spans="1:7" s="76" customFormat="1" outlineLevel="1">
      <c r="A1093" s="161" t="s">
        <v>1763</v>
      </c>
      <c r="B1093" s="162" t="s">
        <v>376</v>
      </c>
      <c r="C1093" s="163" t="s">
        <v>377</v>
      </c>
      <c r="D1093" s="162" t="s">
        <v>244</v>
      </c>
      <c r="E1093" s="164">
        <v>0.55000000000000004</v>
      </c>
      <c r="F1093" s="164">
        <v>0.19525000000000001</v>
      </c>
    </row>
    <row r="1094" spans="1:7" s="76" customFormat="1" outlineLevel="1">
      <c r="A1094" s="161" t="s">
        <v>1764</v>
      </c>
      <c r="B1094" s="162" t="s">
        <v>343</v>
      </c>
      <c r="C1094" s="163" t="s">
        <v>344</v>
      </c>
      <c r="D1094" s="162" t="s">
        <v>244</v>
      </c>
      <c r="E1094" s="164">
        <v>0.69</v>
      </c>
      <c r="F1094" s="164">
        <v>0.24495</v>
      </c>
    </row>
    <row r="1095" spans="1:7" s="75" customFormat="1" outlineLevel="1">
      <c r="A1095" s="165" t="s">
        <v>1765</v>
      </c>
      <c r="B1095" s="166" t="s">
        <v>1766</v>
      </c>
      <c r="C1095" s="167" t="s">
        <v>1767</v>
      </c>
      <c r="D1095" s="166" t="s">
        <v>396</v>
      </c>
      <c r="E1095" s="168">
        <v>1.2</v>
      </c>
      <c r="F1095" s="168">
        <v>0.42599999999999999</v>
      </c>
    </row>
    <row r="1096" spans="1:7" s="75" customFormat="1" outlineLevel="1">
      <c r="A1096" s="169" t="s">
        <v>1768</v>
      </c>
      <c r="B1096" s="170" t="s">
        <v>350</v>
      </c>
      <c r="C1096" s="171" t="s">
        <v>351</v>
      </c>
      <c r="D1096" s="170" t="s">
        <v>274</v>
      </c>
      <c r="E1096" s="172">
        <v>1E-3</v>
      </c>
      <c r="F1096" s="172">
        <v>3.5500000000000001E-4</v>
      </c>
    </row>
    <row r="1097" spans="1:7" s="75" customFormat="1" outlineLevel="1">
      <c r="A1097" s="169" t="s">
        <v>1769</v>
      </c>
      <c r="B1097" s="170" t="s">
        <v>1770</v>
      </c>
      <c r="C1097" s="171" t="s">
        <v>1771</v>
      </c>
      <c r="D1097" s="170" t="s">
        <v>270</v>
      </c>
      <c r="E1097" s="172">
        <v>0.41</v>
      </c>
      <c r="F1097" s="172">
        <v>0.14555000000000001</v>
      </c>
    </row>
    <row r="1098" spans="1:7" s="75" customFormat="1" outlineLevel="1">
      <c r="A1098" s="169" t="s">
        <v>1772</v>
      </c>
      <c r="B1098" s="170" t="s">
        <v>1773</v>
      </c>
      <c r="C1098" s="171" t="s">
        <v>1774</v>
      </c>
      <c r="D1098" s="170" t="s">
        <v>274</v>
      </c>
      <c r="E1098" s="172">
        <v>2.8E-3</v>
      </c>
      <c r="F1098" s="172">
        <v>9.9400000000000009E-4</v>
      </c>
    </row>
    <row r="1099" spans="1:7" s="75" customFormat="1" outlineLevel="1">
      <c r="A1099" s="169" t="s">
        <v>1775</v>
      </c>
      <c r="B1099" s="170" t="s">
        <v>1776</v>
      </c>
      <c r="C1099" s="171" t="s">
        <v>1777</v>
      </c>
      <c r="D1099" s="170" t="s">
        <v>361</v>
      </c>
      <c r="E1099" s="172">
        <v>105</v>
      </c>
      <c r="F1099" s="172">
        <v>37.274999999999999</v>
      </c>
    </row>
    <row r="1100" spans="1:7" s="75" customFormat="1" outlineLevel="1">
      <c r="A1100" s="169" t="s">
        <v>1778</v>
      </c>
      <c r="B1100" s="170" t="s">
        <v>1779</v>
      </c>
      <c r="C1100" s="171" t="s">
        <v>1780</v>
      </c>
      <c r="D1100" s="170" t="s">
        <v>274</v>
      </c>
      <c r="E1100" s="172">
        <v>2.0999999999999999E-3</v>
      </c>
      <c r="F1100" s="172">
        <v>7.4600000000000003E-4</v>
      </c>
    </row>
    <row r="1101" spans="1:7" s="70" customFormat="1" ht="63.75">
      <c r="A1101" s="145" t="s">
        <v>1781</v>
      </c>
      <c r="B1101" s="146" t="s">
        <v>1782</v>
      </c>
      <c r="C1101" s="146" t="s">
        <v>1783</v>
      </c>
      <c r="D1101" s="147" t="s">
        <v>411</v>
      </c>
      <c r="E1101" s="311">
        <v>1.8972</v>
      </c>
      <c r="F1101" s="312"/>
      <c r="G1101" s="148"/>
    </row>
    <row r="1102" spans="1:7" s="74" customFormat="1" outlineLevel="1">
      <c r="A1102" s="149" t="s">
        <v>1784</v>
      </c>
      <c r="B1102" s="150" t="s">
        <v>231</v>
      </c>
      <c r="C1102" s="151" t="s">
        <v>236</v>
      </c>
      <c r="D1102" s="150" t="s">
        <v>237</v>
      </c>
      <c r="E1102" s="152">
        <v>68.099999999999994</v>
      </c>
      <c r="F1102" s="152">
        <v>129.19929999999999</v>
      </c>
    </row>
    <row r="1103" spans="1:7" s="75" customFormat="1" outlineLevel="1">
      <c r="A1103" s="153" t="s">
        <v>1785</v>
      </c>
      <c r="B1103" s="154" t="s">
        <v>239</v>
      </c>
      <c r="C1103" s="155" t="s">
        <v>240</v>
      </c>
      <c r="D1103" s="154" t="s">
        <v>237</v>
      </c>
      <c r="E1103" s="156">
        <v>0.23</v>
      </c>
      <c r="F1103" s="156">
        <v>0.43635600000000002</v>
      </c>
    </row>
    <row r="1104" spans="1:7" s="76" customFormat="1" outlineLevel="1">
      <c r="A1104" s="157" t="s">
        <v>1786</v>
      </c>
      <c r="B1104" s="158" t="s">
        <v>331</v>
      </c>
      <c r="C1104" s="159" t="s">
        <v>332</v>
      </c>
      <c r="D1104" s="158" t="s">
        <v>244</v>
      </c>
      <c r="E1104" s="160">
        <v>0.05</v>
      </c>
      <c r="F1104" s="160">
        <v>9.486E-2</v>
      </c>
    </row>
    <row r="1105" spans="1:7" s="76" customFormat="1" outlineLevel="1">
      <c r="A1105" s="161" t="s">
        <v>1787</v>
      </c>
      <c r="B1105" s="162" t="s">
        <v>1255</v>
      </c>
      <c r="C1105" s="163" t="s">
        <v>1256</v>
      </c>
      <c r="D1105" s="162" t="s">
        <v>244</v>
      </c>
      <c r="E1105" s="164">
        <v>1.95</v>
      </c>
      <c r="F1105" s="164">
        <v>3.6995</v>
      </c>
    </row>
    <row r="1106" spans="1:7" s="75" customFormat="1" outlineLevel="1">
      <c r="A1106" s="165" t="s">
        <v>1788</v>
      </c>
      <c r="B1106" s="166" t="s">
        <v>299</v>
      </c>
      <c r="C1106" s="167" t="s">
        <v>300</v>
      </c>
      <c r="D1106" s="166" t="s">
        <v>270</v>
      </c>
      <c r="E1106" s="168">
        <v>0.74</v>
      </c>
      <c r="F1106" s="168">
        <v>1.4038999999999999</v>
      </c>
    </row>
    <row r="1107" spans="1:7" s="75" customFormat="1" outlineLevel="1">
      <c r="A1107" s="169" t="s">
        <v>1789</v>
      </c>
      <c r="B1107" s="170" t="s">
        <v>1790</v>
      </c>
      <c r="C1107" s="171" t="s">
        <v>1791</v>
      </c>
      <c r="D1107" s="170" t="s">
        <v>274</v>
      </c>
      <c r="E1107" s="172">
        <v>0.96199999999999997</v>
      </c>
      <c r="F1107" s="172">
        <v>1.8250999999999999</v>
      </c>
    </row>
    <row r="1108" spans="1:7" s="75" customFormat="1" outlineLevel="1">
      <c r="A1108" s="169" t="s">
        <v>1792</v>
      </c>
      <c r="B1108" s="170" t="s">
        <v>1793</v>
      </c>
      <c r="C1108" s="171" t="s">
        <v>1794</v>
      </c>
      <c r="D1108" s="170" t="s">
        <v>274</v>
      </c>
      <c r="E1108" s="172">
        <v>0.02</v>
      </c>
      <c r="F1108" s="172">
        <v>3.7943999999999999E-2</v>
      </c>
    </row>
    <row r="1109" spans="1:7" s="70" customFormat="1" ht="63.75">
      <c r="A1109" s="145" t="s">
        <v>1795</v>
      </c>
      <c r="B1109" s="146" t="s">
        <v>1796</v>
      </c>
      <c r="C1109" s="146" t="s">
        <v>1797</v>
      </c>
      <c r="D1109" s="147" t="s">
        <v>411</v>
      </c>
      <c r="E1109" s="311">
        <v>-1.8972</v>
      </c>
      <c r="F1109" s="312"/>
      <c r="G1109" s="148"/>
    </row>
    <row r="1110" spans="1:7" s="74" customFormat="1" outlineLevel="1">
      <c r="A1110" s="149" t="s">
        <v>1798</v>
      </c>
      <c r="B1110" s="150" t="s">
        <v>231</v>
      </c>
      <c r="C1110" s="151" t="s">
        <v>236</v>
      </c>
      <c r="D1110" s="150" t="s">
        <v>237</v>
      </c>
      <c r="E1110" s="152">
        <v>49.04</v>
      </c>
      <c r="F1110" s="152">
        <v>-93.038700000000006</v>
      </c>
    </row>
    <row r="1111" spans="1:7" s="75" customFormat="1" outlineLevel="1">
      <c r="A1111" s="153" t="s">
        <v>1799</v>
      </c>
      <c r="B1111" s="154" t="s">
        <v>239</v>
      </c>
      <c r="C1111" s="155" t="s">
        <v>240</v>
      </c>
      <c r="D1111" s="154" t="s">
        <v>237</v>
      </c>
      <c r="E1111" s="156">
        <v>0.184</v>
      </c>
      <c r="F1111" s="156">
        <v>-0.34908499999999998</v>
      </c>
    </row>
    <row r="1112" spans="1:7" s="76" customFormat="1" outlineLevel="1">
      <c r="A1112" s="157" t="s">
        <v>1800</v>
      </c>
      <c r="B1112" s="158" t="s">
        <v>331</v>
      </c>
      <c r="C1112" s="159" t="s">
        <v>332</v>
      </c>
      <c r="D1112" s="158" t="s">
        <v>244</v>
      </c>
      <c r="E1112" s="160">
        <v>0.04</v>
      </c>
      <c r="F1112" s="160">
        <v>-7.5887999999999997E-2</v>
      </c>
    </row>
    <row r="1113" spans="1:7" s="76" customFormat="1" outlineLevel="1">
      <c r="A1113" s="161" t="s">
        <v>1801</v>
      </c>
      <c r="B1113" s="162" t="s">
        <v>1255</v>
      </c>
      <c r="C1113" s="163" t="s">
        <v>1256</v>
      </c>
      <c r="D1113" s="162" t="s">
        <v>244</v>
      </c>
      <c r="E1113" s="164">
        <v>1.56</v>
      </c>
      <c r="F1113" s="164">
        <v>-2.9596</v>
      </c>
    </row>
    <row r="1114" spans="1:7" s="75" customFormat="1" outlineLevel="1">
      <c r="A1114" s="165" t="s">
        <v>1802</v>
      </c>
      <c r="B1114" s="166" t="s">
        <v>299</v>
      </c>
      <c r="C1114" s="167" t="s">
        <v>300</v>
      </c>
      <c r="D1114" s="166" t="s">
        <v>270</v>
      </c>
      <c r="E1114" s="168">
        <v>0.59199999999999997</v>
      </c>
      <c r="F1114" s="168">
        <v>-1.1231</v>
      </c>
    </row>
    <row r="1115" spans="1:7" s="75" customFormat="1" outlineLevel="1">
      <c r="A1115" s="169" t="s">
        <v>1803</v>
      </c>
      <c r="B1115" s="170" t="s">
        <v>1790</v>
      </c>
      <c r="C1115" s="171" t="s">
        <v>1791</v>
      </c>
      <c r="D1115" s="170" t="s">
        <v>274</v>
      </c>
      <c r="E1115" s="172">
        <v>0.76959999999999995</v>
      </c>
      <c r="F1115" s="172">
        <v>-1.4601</v>
      </c>
    </row>
    <row r="1116" spans="1:7" s="70" customFormat="1" ht="25.5">
      <c r="A1116" s="145" t="s">
        <v>1804</v>
      </c>
      <c r="B1116" s="146" t="s">
        <v>1805</v>
      </c>
      <c r="C1116" s="146" t="s">
        <v>1806</v>
      </c>
      <c r="D1116" s="147" t="s">
        <v>411</v>
      </c>
      <c r="E1116" s="311">
        <v>1.8972</v>
      </c>
      <c r="F1116" s="312"/>
      <c r="G1116" s="148"/>
    </row>
    <row r="1117" spans="1:7" s="74" customFormat="1" outlineLevel="1">
      <c r="A1117" s="149" t="s">
        <v>1807</v>
      </c>
      <c r="B1117" s="150" t="s">
        <v>231</v>
      </c>
      <c r="C1117" s="151" t="s">
        <v>236</v>
      </c>
      <c r="D1117" s="150" t="s">
        <v>237</v>
      </c>
      <c r="E1117" s="152">
        <v>53.9</v>
      </c>
      <c r="F1117" s="152">
        <v>102.2591</v>
      </c>
    </row>
    <row r="1118" spans="1:7" s="75" customFormat="1" outlineLevel="1">
      <c r="A1118" s="153" t="s">
        <v>1808</v>
      </c>
      <c r="B1118" s="154" t="s">
        <v>239</v>
      </c>
      <c r="C1118" s="155" t="s">
        <v>240</v>
      </c>
      <c r="D1118" s="154" t="s">
        <v>237</v>
      </c>
      <c r="E1118" s="156">
        <v>0.18</v>
      </c>
      <c r="F1118" s="156">
        <v>0.34149600000000002</v>
      </c>
    </row>
    <row r="1119" spans="1:7" s="76" customFormat="1" outlineLevel="1">
      <c r="A1119" s="157" t="s">
        <v>1809</v>
      </c>
      <c r="B1119" s="158" t="s">
        <v>512</v>
      </c>
      <c r="C1119" s="159" t="s">
        <v>344</v>
      </c>
      <c r="D1119" s="158" t="s">
        <v>244</v>
      </c>
      <c r="E1119" s="160">
        <v>0.16</v>
      </c>
      <c r="F1119" s="160">
        <v>0.30355199999999999</v>
      </c>
    </row>
    <row r="1120" spans="1:7" s="75" customFormat="1" outlineLevel="1">
      <c r="A1120" s="165" t="s">
        <v>1810</v>
      </c>
      <c r="B1120" s="166" t="s">
        <v>1811</v>
      </c>
      <c r="C1120" s="167" t="s">
        <v>1812</v>
      </c>
      <c r="D1120" s="166" t="s">
        <v>274</v>
      </c>
      <c r="E1120" s="168">
        <v>6.9000000000000006E-2</v>
      </c>
      <c r="F1120" s="168">
        <v>0.130907</v>
      </c>
    </row>
    <row r="1121" spans="1:7" s="75" customFormat="1" outlineLevel="1">
      <c r="A1121" s="169" t="s">
        <v>1813</v>
      </c>
      <c r="B1121" s="170" t="s">
        <v>1814</v>
      </c>
      <c r="C1121" s="171" t="s">
        <v>1815</v>
      </c>
      <c r="D1121" s="170" t="s">
        <v>274</v>
      </c>
      <c r="E1121" s="172">
        <v>5.5E-2</v>
      </c>
      <c r="F1121" s="172">
        <v>0.10434599999999999</v>
      </c>
    </row>
    <row r="1122" spans="1:7" s="75" customFormat="1" outlineLevel="1">
      <c r="A1122" s="169" t="s">
        <v>1816</v>
      </c>
      <c r="B1122" s="170" t="s">
        <v>1817</v>
      </c>
      <c r="C1122" s="171" t="s">
        <v>1818</v>
      </c>
      <c r="D1122" s="170" t="s">
        <v>361</v>
      </c>
      <c r="E1122" s="172">
        <v>0.84</v>
      </c>
      <c r="F1122" s="172">
        <v>1.5935999999999999</v>
      </c>
    </row>
    <row r="1123" spans="1:7" s="75" customFormat="1" outlineLevel="1">
      <c r="A1123" s="169" t="s">
        <v>1819</v>
      </c>
      <c r="B1123" s="170" t="s">
        <v>1752</v>
      </c>
      <c r="C1123" s="171" t="s">
        <v>1753</v>
      </c>
      <c r="D1123" s="170" t="s">
        <v>396</v>
      </c>
      <c r="E1123" s="172">
        <v>0.31</v>
      </c>
      <c r="F1123" s="172">
        <v>0.58813199999999999</v>
      </c>
    </row>
    <row r="1124" spans="1:7" s="70" customFormat="1">
      <c r="A1124" s="179"/>
      <c r="B1124" s="180"/>
      <c r="C1124" s="306" t="s">
        <v>1820</v>
      </c>
      <c r="D1124" s="306"/>
      <c r="E1124" s="180"/>
      <c r="F1124" s="181"/>
      <c r="G1124" s="133"/>
    </row>
    <row r="1125" spans="1:7" s="70" customFormat="1" ht="63.75">
      <c r="A1125" s="145" t="s">
        <v>1821</v>
      </c>
      <c r="B1125" s="146" t="s">
        <v>1822</v>
      </c>
      <c r="C1125" s="146" t="s">
        <v>1823</v>
      </c>
      <c r="D1125" s="147" t="s">
        <v>411</v>
      </c>
      <c r="E1125" s="311">
        <v>3.6840000000000002</v>
      </c>
      <c r="F1125" s="312"/>
      <c r="G1125" s="148"/>
    </row>
    <row r="1126" spans="1:7" s="74" customFormat="1" outlineLevel="1">
      <c r="A1126" s="149" t="s">
        <v>1824</v>
      </c>
      <c r="B1126" s="150" t="s">
        <v>231</v>
      </c>
      <c r="C1126" s="151" t="s">
        <v>236</v>
      </c>
      <c r="D1126" s="150" t="s">
        <v>237</v>
      </c>
      <c r="E1126" s="152">
        <v>85.84</v>
      </c>
      <c r="F1126" s="152">
        <v>316.2346</v>
      </c>
    </row>
    <row r="1127" spans="1:7" s="75" customFormat="1" outlineLevel="1">
      <c r="A1127" s="153" t="s">
        <v>1825</v>
      </c>
      <c r="B1127" s="154" t="s">
        <v>239</v>
      </c>
      <c r="C1127" s="155" t="s">
        <v>240</v>
      </c>
      <c r="D1127" s="154" t="s">
        <v>237</v>
      </c>
      <c r="E1127" s="156">
        <v>6.29</v>
      </c>
      <c r="F1127" s="156">
        <v>23.1724</v>
      </c>
    </row>
    <row r="1128" spans="1:7" s="76" customFormat="1" outlineLevel="1">
      <c r="A1128" s="157" t="s">
        <v>1826</v>
      </c>
      <c r="B1128" s="158" t="s">
        <v>1827</v>
      </c>
      <c r="C1128" s="159" t="s">
        <v>1828</v>
      </c>
      <c r="D1128" s="158" t="s">
        <v>244</v>
      </c>
      <c r="E1128" s="160">
        <v>5.45</v>
      </c>
      <c r="F1128" s="160">
        <v>20.0778</v>
      </c>
    </row>
    <row r="1129" spans="1:7" s="75" customFormat="1" outlineLevel="1">
      <c r="A1129" s="165" t="s">
        <v>1829</v>
      </c>
      <c r="B1129" s="166" t="s">
        <v>1830</v>
      </c>
      <c r="C1129" s="167" t="s">
        <v>1831</v>
      </c>
      <c r="D1129" s="166" t="s">
        <v>270</v>
      </c>
      <c r="E1129" s="168">
        <v>1.87</v>
      </c>
      <c r="F1129" s="168">
        <v>6.8891</v>
      </c>
    </row>
    <row r="1130" spans="1:7" s="75" customFormat="1" outlineLevel="1">
      <c r="A1130" s="169" t="s">
        <v>1832</v>
      </c>
      <c r="B1130" s="170" t="s">
        <v>1833</v>
      </c>
      <c r="C1130" s="171" t="s">
        <v>1834</v>
      </c>
      <c r="D1130" s="170" t="s">
        <v>274</v>
      </c>
      <c r="E1130" s="172">
        <v>1.2E-4</v>
      </c>
      <c r="F1130" s="172">
        <v>4.4200000000000001E-4</v>
      </c>
    </row>
    <row r="1131" spans="1:7" s="75" customFormat="1" outlineLevel="1">
      <c r="A1131" s="169" t="s">
        <v>1835</v>
      </c>
      <c r="B1131" s="170" t="s">
        <v>1836</v>
      </c>
      <c r="C1131" s="171" t="s">
        <v>1837</v>
      </c>
      <c r="D1131" s="170" t="s">
        <v>274</v>
      </c>
      <c r="E1131" s="172">
        <v>6.0000000000000001E-3</v>
      </c>
      <c r="F1131" s="172">
        <v>2.2103999999999999E-2</v>
      </c>
    </row>
    <row r="1132" spans="1:7" s="70" customFormat="1" ht="25.5">
      <c r="A1132" s="145" t="s">
        <v>1838</v>
      </c>
      <c r="B1132" s="146" t="s">
        <v>1839</v>
      </c>
      <c r="C1132" s="146" t="s">
        <v>1840</v>
      </c>
      <c r="D1132" s="147" t="s">
        <v>411</v>
      </c>
      <c r="E1132" s="311">
        <v>7.17E-2</v>
      </c>
      <c r="F1132" s="312"/>
      <c r="G1132" s="148"/>
    </row>
    <row r="1133" spans="1:7" s="74" customFormat="1" outlineLevel="1">
      <c r="A1133" s="149" t="s">
        <v>1841</v>
      </c>
      <c r="B1133" s="150" t="s">
        <v>231</v>
      </c>
      <c r="C1133" s="151" t="s">
        <v>236</v>
      </c>
      <c r="D1133" s="150" t="s">
        <v>237</v>
      </c>
      <c r="E1133" s="152">
        <v>204.06</v>
      </c>
      <c r="F1133" s="152">
        <v>14.6311</v>
      </c>
    </row>
    <row r="1134" spans="1:7" s="75" customFormat="1" outlineLevel="1">
      <c r="A1134" s="153" t="s">
        <v>1842</v>
      </c>
      <c r="B1134" s="154" t="s">
        <v>239</v>
      </c>
      <c r="C1134" s="155" t="s">
        <v>240</v>
      </c>
      <c r="D1134" s="154" t="s">
        <v>237</v>
      </c>
      <c r="E1134" s="156">
        <v>2.06</v>
      </c>
      <c r="F1134" s="156">
        <v>0.147702</v>
      </c>
    </row>
    <row r="1135" spans="1:7" s="75" customFormat="1" outlineLevel="1">
      <c r="A1135" s="165" t="s">
        <v>1843</v>
      </c>
      <c r="B1135" s="166" t="s">
        <v>1830</v>
      </c>
      <c r="C1135" s="167" t="s">
        <v>1831</v>
      </c>
      <c r="D1135" s="166" t="s">
        <v>270</v>
      </c>
      <c r="E1135" s="168">
        <v>0.1</v>
      </c>
      <c r="F1135" s="168">
        <v>7.1700000000000002E-3</v>
      </c>
    </row>
    <row r="1136" spans="1:7" s="75" customFormat="1" outlineLevel="1">
      <c r="A1136" s="169" t="s">
        <v>1844</v>
      </c>
      <c r="B1136" s="170" t="s">
        <v>1845</v>
      </c>
      <c r="C1136" s="171" t="s">
        <v>1846</v>
      </c>
      <c r="D1136" s="170" t="s">
        <v>270</v>
      </c>
      <c r="E1136" s="172">
        <v>4.3</v>
      </c>
      <c r="F1136" s="172">
        <v>0.30830999999999997</v>
      </c>
    </row>
    <row r="1137" spans="1:7" s="70" customFormat="1" ht="63.75">
      <c r="A1137" s="145" t="s">
        <v>1847</v>
      </c>
      <c r="B1137" s="146" t="s">
        <v>1848</v>
      </c>
      <c r="C1137" s="146" t="s">
        <v>1849</v>
      </c>
      <c r="D1137" s="147" t="s">
        <v>411</v>
      </c>
      <c r="E1137" s="311">
        <v>2.9340000000000002</v>
      </c>
      <c r="F1137" s="312"/>
      <c r="G1137" s="148"/>
    </row>
    <row r="1138" spans="1:7" s="74" customFormat="1" outlineLevel="1">
      <c r="A1138" s="149" t="s">
        <v>1850</v>
      </c>
      <c r="B1138" s="150" t="s">
        <v>231</v>
      </c>
      <c r="C1138" s="151" t="s">
        <v>236</v>
      </c>
      <c r="D1138" s="150" t="s">
        <v>237</v>
      </c>
      <c r="E1138" s="152">
        <v>56</v>
      </c>
      <c r="F1138" s="152">
        <v>164.304</v>
      </c>
    </row>
    <row r="1139" spans="1:7" s="75" customFormat="1" outlineLevel="1">
      <c r="A1139" s="153" t="s">
        <v>1851</v>
      </c>
      <c r="B1139" s="154" t="s">
        <v>239</v>
      </c>
      <c r="C1139" s="155" t="s">
        <v>240</v>
      </c>
      <c r="D1139" s="154" t="s">
        <v>237</v>
      </c>
      <c r="E1139" s="156">
        <v>0.2</v>
      </c>
      <c r="F1139" s="156">
        <v>0.58679999999999999</v>
      </c>
    </row>
    <row r="1140" spans="1:7" s="76" customFormat="1" outlineLevel="1">
      <c r="A1140" s="157" t="s">
        <v>1852</v>
      </c>
      <c r="B1140" s="158" t="s">
        <v>331</v>
      </c>
      <c r="C1140" s="159" t="s">
        <v>332</v>
      </c>
      <c r="D1140" s="158" t="s">
        <v>244</v>
      </c>
      <c r="E1140" s="160">
        <v>0.04</v>
      </c>
      <c r="F1140" s="160">
        <v>0.11736000000000001</v>
      </c>
    </row>
    <row r="1141" spans="1:7" s="76" customFormat="1" outlineLevel="1">
      <c r="A1141" s="161" t="s">
        <v>1853</v>
      </c>
      <c r="B1141" s="162" t="s">
        <v>1255</v>
      </c>
      <c r="C1141" s="163" t="s">
        <v>1256</v>
      </c>
      <c r="D1141" s="162" t="s">
        <v>244</v>
      </c>
      <c r="E1141" s="164">
        <v>1.67</v>
      </c>
      <c r="F1141" s="164">
        <v>4.8997999999999999</v>
      </c>
    </row>
    <row r="1142" spans="1:7" s="75" customFormat="1" outlineLevel="1">
      <c r="A1142" s="165" t="s">
        <v>1854</v>
      </c>
      <c r="B1142" s="166" t="s">
        <v>299</v>
      </c>
      <c r="C1142" s="167" t="s">
        <v>300</v>
      </c>
      <c r="D1142" s="166" t="s">
        <v>270</v>
      </c>
      <c r="E1142" s="168">
        <v>0.63</v>
      </c>
      <c r="F1142" s="168">
        <v>1.8484</v>
      </c>
    </row>
    <row r="1143" spans="1:7" s="75" customFormat="1" outlineLevel="1">
      <c r="A1143" s="169" t="s">
        <v>1855</v>
      </c>
      <c r="B1143" s="170" t="s">
        <v>1790</v>
      </c>
      <c r="C1143" s="171" t="s">
        <v>1791</v>
      </c>
      <c r="D1143" s="170" t="s">
        <v>274</v>
      </c>
      <c r="E1143" s="172">
        <v>0.82499999999999996</v>
      </c>
      <c r="F1143" s="172">
        <v>2.4205000000000001</v>
      </c>
    </row>
    <row r="1144" spans="1:7" s="75" customFormat="1" outlineLevel="1">
      <c r="A1144" s="169" t="s">
        <v>1856</v>
      </c>
      <c r="B1144" s="170" t="s">
        <v>1793</v>
      </c>
      <c r="C1144" s="171" t="s">
        <v>1794</v>
      </c>
      <c r="D1144" s="170" t="s">
        <v>274</v>
      </c>
      <c r="E1144" s="172">
        <v>1.7999999999999999E-2</v>
      </c>
      <c r="F1144" s="172">
        <v>5.2811999999999998E-2</v>
      </c>
    </row>
    <row r="1145" spans="1:7" s="70" customFormat="1" ht="63.75">
      <c r="A1145" s="145" t="s">
        <v>1857</v>
      </c>
      <c r="B1145" s="146" t="s">
        <v>1858</v>
      </c>
      <c r="C1145" s="146" t="s">
        <v>1859</v>
      </c>
      <c r="D1145" s="147" t="s">
        <v>411</v>
      </c>
      <c r="E1145" s="311">
        <v>-2.9340000000000002</v>
      </c>
      <c r="F1145" s="312"/>
      <c r="G1145" s="148"/>
    </row>
    <row r="1146" spans="1:7" s="74" customFormat="1" outlineLevel="1">
      <c r="A1146" s="149" t="s">
        <v>1860</v>
      </c>
      <c r="B1146" s="150" t="s">
        <v>231</v>
      </c>
      <c r="C1146" s="151" t="s">
        <v>236</v>
      </c>
      <c r="D1146" s="150" t="s">
        <v>237</v>
      </c>
      <c r="E1146" s="152">
        <v>35</v>
      </c>
      <c r="F1146" s="152">
        <v>-102.69</v>
      </c>
    </row>
    <row r="1147" spans="1:7" s="75" customFormat="1" outlineLevel="1">
      <c r="A1147" s="153" t="s">
        <v>1861</v>
      </c>
      <c r="B1147" s="154" t="s">
        <v>239</v>
      </c>
      <c r="C1147" s="155" t="s">
        <v>240</v>
      </c>
      <c r="D1147" s="154" t="s">
        <v>237</v>
      </c>
      <c r="E1147" s="156">
        <v>0.14000000000000001</v>
      </c>
      <c r="F1147" s="156">
        <v>-0.41076000000000001</v>
      </c>
    </row>
    <row r="1148" spans="1:7" s="76" customFormat="1" outlineLevel="1">
      <c r="A1148" s="157" t="s">
        <v>1862</v>
      </c>
      <c r="B1148" s="158" t="s">
        <v>331</v>
      </c>
      <c r="C1148" s="159" t="s">
        <v>332</v>
      </c>
      <c r="D1148" s="158" t="s">
        <v>244</v>
      </c>
      <c r="E1148" s="160">
        <v>2.8000000000000001E-2</v>
      </c>
      <c r="F1148" s="160">
        <v>-8.2152000000000003E-2</v>
      </c>
    </row>
    <row r="1149" spans="1:7" s="76" customFormat="1" outlineLevel="1">
      <c r="A1149" s="161" t="s">
        <v>1863</v>
      </c>
      <c r="B1149" s="162" t="s">
        <v>1255</v>
      </c>
      <c r="C1149" s="163" t="s">
        <v>1256</v>
      </c>
      <c r="D1149" s="162" t="s">
        <v>244</v>
      </c>
      <c r="E1149" s="164">
        <v>1.169</v>
      </c>
      <c r="F1149" s="164">
        <v>-3.4298000000000002</v>
      </c>
    </row>
    <row r="1150" spans="1:7" s="75" customFormat="1" outlineLevel="1">
      <c r="A1150" s="165" t="s">
        <v>1864</v>
      </c>
      <c r="B1150" s="166" t="s">
        <v>299</v>
      </c>
      <c r="C1150" s="167" t="s">
        <v>300</v>
      </c>
      <c r="D1150" s="166" t="s">
        <v>270</v>
      </c>
      <c r="E1150" s="168">
        <v>0.441</v>
      </c>
      <c r="F1150" s="168">
        <v>-1.2939000000000001</v>
      </c>
    </row>
    <row r="1151" spans="1:7" s="75" customFormat="1" outlineLevel="1">
      <c r="A1151" s="169" t="s">
        <v>1865</v>
      </c>
      <c r="B1151" s="170" t="s">
        <v>1790</v>
      </c>
      <c r="C1151" s="171" t="s">
        <v>1791</v>
      </c>
      <c r="D1151" s="170" t="s">
        <v>274</v>
      </c>
      <c r="E1151" s="172">
        <v>0.57750000000000001</v>
      </c>
      <c r="F1151" s="172">
        <v>-1.6943999999999999</v>
      </c>
    </row>
    <row r="1152" spans="1:7" s="70" customFormat="1" ht="25.5">
      <c r="A1152" s="145" t="s">
        <v>1866</v>
      </c>
      <c r="B1152" s="146" t="s">
        <v>1867</v>
      </c>
      <c r="C1152" s="146" t="s">
        <v>1868</v>
      </c>
      <c r="D1152" s="147" t="s">
        <v>411</v>
      </c>
      <c r="E1152" s="311">
        <v>2.9340000000000002</v>
      </c>
      <c r="F1152" s="312"/>
      <c r="G1152" s="148"/>
    </row>
    <row r="1153" spans="1:7" s="74" customFormat="1" outlineLevel="1">
      <c r="A1153" s="149" t="s">
        <v>1869</v>
      </c>
      <c r="B1153" s="150" t="s">
        <v>231</v>
      </c>
      <c r="C1153" s="151" t="s">
        <v>236</v>
      </c>
      <c r="D1153" s="150" t="s">
        <v>237</v>
      </c>
      <c r="E1153" s="152">
        <v>42.9</v>
      </c>
      <c r="F1153" s="152">
        <v>125.8686</v>
      </c>
    </row>
    <row r="1154" spans="1:7" s="75" customFormat="1" outlineLevel="1">
      <c r="A1154" s="153" t="s">
        <v>1870</v>
      </c>
      <c r="B1154" s="154" t="s">
        <v>239</v>
      </c>
      <c r="C1154" s="155" t="s">
        <v>240</v>
      </c>
      <c r="D1154" s="154" t="s">
        <v>237</v>
      </c>
      <c r="E1154" s="156">
        <v>0.17</v>
      </c>
      <c r="F1154" s="156">
        <v>0.49878</v>
      </c>
    </row>
    <row r="1155" spans="1:7" s="76" customFormat="1" outlineLevel="1">
      <c r="A1155" s="157" t="s">
        <v>1871</v>
      </c>
      <c r="B1155" s="158" t="s">
        <v>512</v>
      </c>
      <c r="C1155" s="159" t="s">
        <v>344</v>
      </c>
      <c r="D1155" s="158" t="s">
        <v>244</v>
      </c>
      <c r="E1155" s="160">
        <v>0.15</v>
      </c>
      <c r="F1155" s="160">
        <v>0.44009999999999999</v>
      </c>
    </row>
    <row r="1156" spans="1:7" s="75" customFormat="1" outlineLevel="1">
      <c r="A1156" s="165" t="s">
        <v>1872</v>
      </c>
      <c r="B1156" s="166" t="s">
        <v>1811</v>
      </c>
      <c r="C1156" s="167" t="s">
        <v>1812</v>
      </c>
      <c r="D1156" s="166" t="s">
        <v>274</v>
      </c>
      <c r="E1156" s="168">
        <v>6.3E-2</v>
      </c>
      <c r="F1156" s="168">
        <v>0.18484200000000001</v>
      </c>
    </row>
    <row r="1157" spans="1:7" s="75" customFormat="1" outlineLevel="1">
      <c r="A1157" s="169" t="s">
        <v>1873</v>
      </c>
      <c r="B1157" s="170" t="s">
        <v>1814</v>
      </c>
      <c r="C1157" s="171" t="s">
        <v>1815</v>
      </c>
      <c r="D1157" s="170" t="s">
        <v>274</v>
      </c>
      <c r="E1157" s="172">
        <v>5.0999999999999997E-2</v>
      </c>
      <c r="F1157" s="172">
        <v>0.14963399999999999</v>
      </c>
    </row>
    <row r="1158" spans="1:7" s="75" customFormat="1" outlineLevel="1">
      <c r="A1158" s="169" t="s">
        <v>1874</v>
      </c>
      <c r="B1158" s="170" t="s">
        <v>1817</v>
      </c>
      <c r="C1158" s="171" t="s">
        <v>1818</v>
      </c>
      <c r="D1158" s="170" t="s">
        <v>361</v>
      </c>
      <c r="E1158" s="172">
        <v>0.84</v>
      </c>
      <c r="F1158" s="172">
        <v>2.4645999999999999</v>
      </c>
    </row>
    <row r="1159" spans="1:7" s="75" customFormat="1" outlineLevel="1">
      <c r="A1159" s="169" t="s">
        <v>1875</v>
      </c>
      <c r="B1159" s="170" t="s">
        <v>1752</v>
      </c>
      <c r="C1159" s="171" t="s">
        <v>1753</v>
      </c>
      <c r="D1159" s="170" t="s">
        <v>396</v>
      </c>
      <c r="E1159" s="172">
        <v>0.31</v>
      </c>
      <c r="F1159" s="172">
        <v>0.90954000000000002</v>
      </c>
    </row>
    <row r="1160" spans="1:7" s="70" customFormat="1" ht="63.75">
      <c r="A1160" s="145" t="s">
        <v>1876</v>
      </c>
      <c r="B1160" s="146" t="s">
        <v>1877</v>
      </c>
      <c r="C1160" s="146" t="s">
        <v>1878</v>
      </c>
      <c r="D1160" s="147" t="s">
        <v>411</v>
      </c>
      <c r="E1160" s="311">
        <v>0.8216</v>
      </c>
      <c r="F1160" s="312"/>
      <c r="G1160" s="148"/>
    </row>
    <row r="1161" spans="1:7" s="74" customFormat="1" outlineLevel="1">
      <c r="A1161" s="149" t="s">
        <v>1879</v>
      </c>
      <c r="B1161" s="150" t="s">
        <v>231</v>
      </c>
      <c r="C1161" s="151" t="s">
        <v>236</v>
      </c>
      <c r="D1161" s="150" t="s">
        <v>237</v>
      </c>
      <c r="E1161" s="152">
        <v>134.4</v>
      </c>
      <c r="F1161" s="152">
        <v>110.423</v>
      </c>
    </row>
    <row r="1162" spans="1:7" s="75" customFormat="1" outlineLevel="1">
      <c r="A1162" s="153" t="s">
        <v>1880</v>
      </c>
      <c r="B1162" s="154" t="s">
        <v>239</v>
      </c>
      <c r="C1162" s="155" t="s">
        <v>240</v>
      </c>
      <c r="D1162" s="154" t="s">
        <v>237</v>
      </c>
      <c r="E1162" s="156">
        <v>0.72</v>
      </c>
      <c r="F1162" s="156">
        <v>0.59155199999999997</v>
      </c>
    </row>
    <row r="1163" spans="1:7" s="76" customFormat="1" outlineLevel="1">
      <c r="A1163" s="157" t="s">
        <v>1881</v>
      </c>
      <c r="B1163" s="158" t="s">
        <v>1255</v>
      </c>
      <c r="C1163" s="159" t="s">
        <v>1256</v>
      </c>
      <c r="D1163" s="158" t="s">
        <v>244</v>
      </c>
      <c r="E1163" s="160">
        <v>3.16</v>
      </c>
      <c r="F1163" s="160">
        <v>2.5962999999999998</v>
      </c>
    </row>
    <row r="1164" spans="1:7" s="76" customFormat="1" outlineLevel="1">
      <c r="A1164" s="161" t="s">
        <v>1882</v>
      </c>
      <c r="B1164" s="162" t="s">
        <v>376</v>
      </c>
      <c r="C1164" s="163" t="s">
        <v>377</v>
      </c>
      <c r="D1164" s="162" t="s">
        <v>244</v>
      </c>
      <c r="E1164" s="164">
        <v>0.78</v>
      </c>
      <c r="F1164" s="164">
        <v>0.64084799999999997</v>
      </c>
    </row>
    <row r="1165" spans="1:7" s="76" customFormat="1" outlineLevel="1">
      <c r="A1165" s="161" t="s">
        <v>1883</v>
      </c>
      <c r="B1165" s="162" t="s">
        <v>343</v>
      </c>
      <c r="C1165" s="163" t="s">
        <v>344</v>
      </c>
      <c r="D1165" s="162" t="s">
        <v>244</v>
      </c>
      <c r="E1165" s="164">
        <v>0.72</v>
      </c>
      <c r="F1165" s="164">
        <v>0.59155199999999997</v>
      </c>
    </row>
    <row r="1166" spans="1:7" s="75" customFormat="1" outlineLevel="1">
      <c r="A1166" s="165" t="s">
        <v>1884</v>
      </c>
      <c r="B1166" s="166" t="s">
        <v>1766</v>
      </c>
      <c r="C1166" s="167" t="s">
        <v>1767</v>
      </c>
      <c r="D1166" s="166" t="s">
        <v>396</v>
      </c>
      <c r="E1166" s="168">
        <v>1.4</v>
      </c>
      <c r="F1166" s="168">
        <v>1.1501999999999999</v>
      </c>
    </row>
    <row r="1167" spans="1:7" s="75" customFormat="1" outlineLevel="1">
      <c r="A1167" s="169" t="s">
        <v>1885</v>
      </c>
      <c r="B1167" s="170" t="s">
        <v>350</v>
      </c>
      <c r="C1167" s="171" t="s">
        <v>351</v>
      </c>
      <c r="D1167" s="170" t="s">
        <v>274</v>
      </c>
      <c r="E1167" s="172">
        <v>1.4E-3</v>
      </c>
      <c r="F1167" s="172">
        <v>1.15E-3</v>
      </c>
    </row>
    <row r="1168" spans="1:7" s="75" customFormat="1" outlineLevel="1">
      <c r="A1168" s="169" t="s">
        <v>1886</v>
      </c>
      <c r="B1168" s="170" t="s">
        <v>1770</v>
      </c>
      <c r="C1168" s="171" t="s">
        <v>1771</v>
      </c>
      <c r="D1168" s="170" t="s">
        <v>270</v>
      </c>
      <c r="E1168" s="172">
        <v>0.46</v>
      </c>
      <c r="F1168" s="172">
        <v>0.37793599999999999</v>
      </c>
    </row>
    <row r="1169" spans="1:7" s="75" customFormat="1" outlineLevel="1">
      <c r="A1169" s="169" t="s">
        <v>1887</v>
      </c>
      <c r="B1169" s="170" t="s">
        <v>1773</v>
      </c>
      <c r="C1169" s="171" t="s">
        <v>1774</v>
      </c>
      <c r="D1169" s="170" t="s">
        <v>274</v>
      </c>
      <c r="E1169" s="172">
        <v>3.3999999999999998E-3</v>
      </c>
      <c r="F1169" s="172">
        <v>2.7929999999999999E-3</v>
      </c>
    </row>
    <row r="1170" spans="1:7" s="75" customFormat="1" outlineLevel="1">
      <c r="A1170" s="169" t="s">
        <v>1888</v>
      </c>
      <c r="B1170" s="170" t="s">
        <v>1779</v>
      </c>
      <c r="C1170" s="171" t="s">
        <v>1780</v>
      </c>
      <c r="D1170" s="170" t="s">
        <v>274</v>
      </c>
      <c r="E1170" s="172">
        <v>2.3999999999999998E-3</v>
      </c>
      <c r="F1170" s="172">
        <v>1.9719999999999998E-3</v>
      </c>
    </row>
    <row r="1171" spans="1:7" s="70" customFormat="1">
      <c r="A1171" s="145" t="s">
        <v>1889</v>
      </c>
      <c r="B1171" s="146" t="s">
        <v>561</v>
      </c>
      <c r="C1171" s="146" t="s">
        <v>1890</v>
      </c>
      <c r="D1171" s="147" t="s">
        <v>361</v>
      </c>
      <c r="E1171" s="313">
        <v>84.624799999999993</v>
      </c>
      <c r="F1171" s="314"/>
      <c r="G1171" s="148"/>
    </row>
    <row r="1172" spans="1:7" ht="15.75">
      <c r="A1172" s="315" t="s">
        <v>1891</v>
      </c>
      <c r="B1172" s="316"/>
      <c r="C1172" s="316"/>
      <c r="D1172" s="316"/>
      <c r="E1172" s="316"/>
      <c r="F1172" s="317"/>
      <c r="G1172" s="132"/>
    </row>
    <row r="1173" spans="1:7" s="70" customFormat="1" ht="25.5">
      <c r="A1173" s="145" t="s">
        <v>1892</v>
      </c>
      <c r="B1173" s="146" t="s">
        <v>1893</v>
      </c>
      <c r="C1173" s="146" t="s">
        <v>1894</v>
      </c>
      <c r="D1173" s="147" t="s">
        <v>1378</v>
      </c>
      <c r="E1173" s="311">
        <v>1.9283999999999999</v>
      </c>
      <c r="F1173" s="312"/>
      <c r="G1173" s="148"/>
    </row>
    <row r="1174" spans="1:7" s="74" customFormat="1" outlineLevel="1">
      <c r="A1174" s="149" t="s">
        <v>1895</v>
      </c>
      <c r="B1174" s="150" t="s">
        <v>231</v>
      </c>
      <c r="C1174" s="151" t="s">
        <v>236</v>
      </c>
      <c r="D1174" s="150" t="s">
        <v>237</v>
      </c>
      <c r="E1174" s="152">
        <v>361.17</v>
      </c>
      <c r="F1174" s="152">
        <v>696.48019999999997</v>
      </c>
    </row>
    <row r="1175" spans="1:7" s="75" customFormat="1" outlineLevel="1">
      <c r="A1175" s="153" t="s">
        <v>1896</v>
      </c>
      <c r="B1175" s="154" t="s">
        <v>239</v>
      </c>
      <c r="C1175" s="155" t="s">
        <v>240</v>
      </c>
      <c r="D1175" s="154" t="s">
        <v>237</v>
      </c>
      <c r="E1175" s="156">
        <v>18.29</v>
      </c>
      <c r="F1175" s="156">
        <v>35.270400000000002</v>
      </c>
    </row>
    <row r="1176" spans="1:7" s="76" customFormat="1" outlineLevel="1">
      <c r="A1176" s="157" t="s">
        <v>1897</v>
      </c>
      <c r="B1176" s="158" t="s">
        <v>1255</v>
      </c>
      <c r="C1176" s="159" t="s">
        <v>1256</v>
      </c>
      <c r="D1176" s="158" t="s">
        <v>244</v>
      </c>
      <c r="E1176" s="160">
        <v>0.08</v>
      </c>
      <c r="F1176" s="160">
        <v>0.15427199999999999</v>
      </c>
    </row>
    <row r="1177" spans="1:7" s="76" customFormat="1" outlineLevel="1">
      <c r="A1177" s="161" t="s">
        <v>1898</v>
      </c>
      <c r="B1177" s="162" t="s">
        <v>1899</v>
      </c>
      <c r="C1177" s="163" t="s">
        <v>1900</v>
      </c>
      <c r="D1177" s="162" t="s">
        <v>244</v>
      </c>
      <c r="E1177" s="164">
        <v>6.08</v>
      </c>
      <c r="F1177" s="164">
        <v>11.7247</v>
      </c>
    </row>
    <row r="1178" spans="1:7" s="76" customFormat="1" outlineLevel="1">
      <c r="A1178" s="161" t="s">
        <v>1901</v>
      </c>
      <c r="B1178" s="162" t="s">
        <v>1902</v>
      </c>
      <c r="C1178" s="163" t="s">
        <v>1903</v>
      </c>
      <c r="D1178" s="162" t="s">
        <v>244</v>
      </c>
      <c r="E1178" s="164">
        <v>0.2</v>
      </c>
      <c r="F1178" s="164">
        <v>0.38568000000000002</v>
      </c>
    </row>
    <row r="1179" spans="1:7" s="76" customFormat="1" outlineLevel="1">
      <c r="A1179" s="161" t="s">
        <v>1904</v>
      </c>
      <c r="B1179" s="162" t="s">
        <v>1905</v>
      </c>
      <c r="C1179" s="163" t="s">
        <v>1906</v>
      </c>
      <c r="D1179" s="162" t="s">
        <v>244</v>
      </c>
      <c r="E1179" s="164">
        <v>0.23</v>
      </c>
      <c r="F1179" s="164">
        <v>0.44353199999999998</v>
      </c>
    </row>
    <row r="1180" spans="1:7" s="76" customFormat="1" outlineLevel="1">
      <c r="A1180" s="161" t="s">
        <v>1907</v>
      </c>
      <c r="B1180" s="162" t="s">
        <v>1908</v>
      </c>
      <c r="C1180" s="163" t="s">
        <v>1909</v>
      </c>
      <c r="D1180" s="162" t="s">
        <v>244</v>
      </c>
      <c r="E1180" s="164">
        <v>11.1</v>
      </c>
      <c r="F1180" s="164">
        <v>21.405200000000001</v>
      </c>
    </row>
    <row r="1181" spans="1:7" s="76" customFormat="1" outlineLevel="1">
      <c r="A1181" s="161" t="s">
        <v>1910</v>
      </c>
      <c r="B1181" s="162" t="s">
        <v>1911</v>
      </c>
      <c r="C1181" s="163" t="s">
        <v>1912</v>
      </c>
      <c r="D1181" s="162" t="s">
        <v>244</v>
      </c>
      <c r="E1181" s="164">
        <v>1.1100000000000001</v>
      </c>
      <c r="F1181" s="164">
        <v>2.1404999999999998</v>
      </c>
    </row>
    <row r="1182" spans="1:7" s="76" customFormat="1" outlineLevel="1">
      <c r="A1182" s="161" t="s">
        <v>1913</v>
      </c>
      <c r="B1182" s="162" t="s">
        <v>1439</v>
      </c>
      <c r="C1182" s="163" t="s">
        <v>1440</v>
      </c>
      <c r="D1182" s="162" t="s">
        <v>244</v>
      </c>
      <c r="E1182" s="164">
        <v>21.24</v>
      </c>
      <c r="F1182" s="164">
        <v>40.959200000000003</v>
      </c>
    </row>
    <row r="1183" spans="1:7" s="75" customFormat="1" outlineLevel="1">
      <c r="A1183" s="165" t="s">
        <v>1914</v>
      </c>
      <c r="B1183" s="166" t="s">
        <v>299</v>
      </c>
      <c r="C1183" s="167" t="s">
        <v>300</v>
      </c>
      <c r="D1183" s="166" t="s">
        <v>270</v>
      </c>
      <c r="E1183" s="168">
        <v>0.1</v>
      </c>
      <c r="F1183" s="168">
        <v>0.19284000000000001</v>
      </c>
    </row>
    <row r="1184" spans="1:7" s="75" customFormat="1" ht="24" outlineLevel="1">
      <c r="A1184" s="169" t="s">
        <v>1915</v>
      </c>
      <c r="B1184" s="170" t="s">
        <v>1916</v>
      </c>
      <c r="C1184" s="171" t="s">
        <v>1917</v>
      </c>
      <c r="D1184" s="170" t="s">
        <v>400</v>
      </c>
      <c r="E1184" s="172">
        <v>1.96</v>
      </c>
      <c r="F1184" s="172">
        <v>3.7797000000000001</v>
      </c>
    </row>
    <row r="1185" spans="1:7" s="75" customFormat="1" outlineLevel="1">
      <c r="A1185" s="169" t="s">
        <v>1918</v>
      </c>
      <c r="B1185" s="170" t="s">
        <v>1919</v>
      </c>
      <c r="C1185" s="171" t="s">
        <v>1920</v>
      </c>
      <c r="D1185" s="170" t="s">
        <v>396</v>
      </c>
      <c r="E1185" s="172">
        <v>400</v>
      </c>
      <c r="F1185" s="172">
        <v>771.36</v>
      </c>
    </row>
    <row r="1186" spans="1:7" s="75" customFormat="1" outlineLevel="1">
      <c r="A1186" s="169" t="s">
        <v>1921</v>
      </c>
      <c r="B1186" s="170" t="s">
        <v>1922</v>
      </c>
      <c r="C1186" s="171" t="s">
        <v>1923</v>
      </c>
      <c r="D1186" s="170" t="s">
        <v>396</v>
      </c>
      <c r="E1186" s="172">
        <v>6.0000000000000001E-3</v>
      </c>
      <c r="F1186" s="172">
        <v>1.157E-2</v>
      </c>
    </row>
    <row r="1187" spans="1:7" s="75" customFormat="1" outlineLevel="1">
      <c r="A1187" s="169" t="s">
        <v>1924</v>
      </c>
      <c r="B1187" s="170" t="s">
        <v>1925</v>
      </c>
      <c r="C1187" s="171" t="s">
        <v>1926</v>
      </c>
      <c r="D1187" s="170" t="s">
        <v>1296</v>
      </c>
      <c r="E1187" s="172">
        <v>45</v>
      </c>
      <c r="F1187" s="172">
        <v>86.778000000000006</v>
      </c>
    </row>
    <row r="1188" spans="1:7" s="75" customFormat="1" outlineLevel="1">
      <c r="A1188" s="169" t="s">
        <v>1927</v>
      </c>
      <c r="B1188" s="170" t="s">
        <v>1928</v>
      </c>
      <c r="C1188" s="171" t="s">
        <v>1929</v>
      </c>
      <c r="D1188" s="170" t="s">
        <v>361</v>
      </c>
      <c r="E1188" s="172">
        <v>134.75</v>
      </c>
      <c r="F1188" s="172">
        <v>259.8519</v>
      </c>
    </row>
    <row r="1189" spans="1:7" s="75" customFormat="1" outlineLevel="1">
      <c r="A1189" s="169" t="s">
        <v>1930</v>
      </c>
      <c r="B1189" s="170" t="s">
        <v>1931</v>
      </c>
      <c r="C1189" s="171" t="s">
        <v>1932</v>
      </c>
      <c r="D1189" s="170" t="s">
        <v>1933</v>
      </c>
      <c r="E1189" s="172">
        <v>120</v>
      </c>
      <c r="F1189" s="172">
        <v>231.40799999999999</v>
      </c>
    </row>
    <row r="1190" spans="1:7" s="75" customFormat="1" outlineLevel="1">
      <c r="A1190" s="169" t="s">
        <v>1934</v>
      </c>
      <c r="B1190" s="170" t="s">
        <v>1935</v>
      </c>
      <c r="C1190" s="171" t="s">
        <v>1936</v>
      </c>
      <c r="D1190" s="170" t="s">
        <v>400</v>
      </c>
      <c r="E1190" s="172">
        <v>0.36</v>
      </c>
      <c r="F1190" s="172">
        <v>0.69422399999999995</v>
      </c>
    </row>
    <row r="1191" spans="1:7" s="75" customFormat="1" outlineLevel="1">
      <c r="A1191" s="169" t="s">
        <v>1937</v>
      </c>
      <c r="B1191" s="170" t="s">
        <v>1938</v>
      </c>
      <c r="C1191" s="171" t="s">
        <v>1939</v>
      </c>
      <c r="D1191" s="170" t="s">
        <v>274</v>
      </c>
      <c r="E1191" s="172">
        <v>4.0000000000000001E-3</v>
      </c>
      <c r="F1191" s="172">
        <v>7.7140000000000004E-3</v>
      </c>
    </row>
    <row r="1192" spans="1:7" s="75" customFormat="1" outlineLevel="1">
      <c r="A1192" s="169" t="s">
        <v>1940</v>
      </c>
      <c r="B1192" s="170" t="s">
        <v>1941</v>
      </c>
      <c r="C1192" s="171" t="s">
        <v>1942</v>
      </c>
      <c r="D1192" s="170" t="s">
        <v>396</v>
      </c>
      <c r="E1192" s="172">
        <v>83.2</v>
      </c>
      <c r="F1192" s="172">
        <v>160.44290000000001</v>
      </c>
    </row>
    <row r="1193" spans="1:7" s="75" customFormat="1" outlineLevel="1">
      <c r="A1193" s="169" t="s">
        <v>1943</v>
      </c>
      <c r="B1193" s="170" t="s">
        <v>1944</v>
      </c>
      <c r="C1193" s="171" t="s">
        <v>1945</v>
      </c>
      <c r="D1193" s="170" t="s">
        <v>396</v>
      </c>
      <c r="E1193" s="172">
        <v>60</v>
      </c>
      <c r="F1193" s="172">
        <v>115.70399999999999</v>
      </c>
    </row>
    <row r="1194" spans="1:7" s="75" customFormat="1" outlineLevel="1">
      <c r="A1194" s="169" t="s">
        <v>1946</v>
      </c>
      <c r="B1194" s="170" t="s">
        <v>1947</v>
      </c>
      <c r="C1194" s="171" t="s">
        <v>1948</v>
      </c>
      <c r="D1194" s="170" t="s">
        <v>1296</v>
      </c>
      <c r="E1194" s="172">
        <v>3.26</v>
      </c>
      <c r="F1194" s="172">
        <v>6.2866</v>
      </c>
    </row>
    <row r="1195" spans="1:7" s="75" customFormat="1" outlineLevel="1">
      <c r="A1195" s="169" t="s">
        <v>1949</v>
      </c>
      <c r="B1195" s="170" t="s">
        <v>1950</v>
      </c>
      <c r="C1195" s="171" t="s">
        <v>1951</v>
      </c>
      <c r="D1195" s="170" t="s">
        <v>1296</v>
      </c>
      <c r="E1195" s="172">
        <v>6</v>
      </c>
      <c r="F1195" s="172">
        <v>11.570399999999999</v>
      </c>
    </row>
    <row r="1196" spans="1:7" s="75" customFormat="1" outlineLevel="1">
      <c r="A1196" s="169" t="s">
        <v>1952</v>
      </c>
      <c r="B1196" s="170" t="s">
        <v>1953</v>
      </c>
      <c r="C1196" s="171" t="s">
        <v>1954</v>
      </c>
      <c r="D1196" s="170" t="s">
        <v>1955</v>
      </c>
      <c r="E1196" s="172">
        <v>0.89</v>
      </c>
      <c r="F1196" s="172">
        <v>1.7162999999999999</v>
      </c>
    </row>
    <row r="1197" spans="1:7" s="70" customFormat="1" ht="25.5">
      <c r="A1197" s="145" t="s">
        <v>1956</v>
      </c>
      <c r="B1197" s="146" t="s">
        <v>405</v>
      </c>
      <c r="C1197" s="146" t="s">
        <v>1957</v>
      </c>
      <c r="D1197" s="147" t="s">
        <v>270</v>
      </c>
      <c r="E1197" s="313">
        <v>15.812900000000001</v>
      </c>
      <c r="F1197" s="314"/>
      <c r="G1197" s="148"/>
    </row>
    <row r="1198" spans="1:7" s="70" customFormat="1" ht="38.25">
      <c r="A1198" s="145" t="s">
        <v>1958</v>
      </c>
      <c r="B1198" s="146" t="s">
        <v>1959</v>
      </c>
      <c r="C1198" s="146" t="s">
        <v>1960</v>
      </c>
      <c r="D1198" s="147" t="s">
        <v>411</v>
      </c>
      <c r="E1198" s="311">
        <v>1.9283999999999999</v>
      </c>
      <c r="F1198" s="312"/>
      <c r="G1198" s="148"/>
    </row>
    <row r="1199" spans="1:7" s="74" customFormat="1" outlineLevel="1">
      <c r="A1199" s="149" t="s">
        <v>1961</v>
      </c>
      <c r="B1199" s="150" t="s">
        <v>231</v>
      </c>
      <c r="C1199" s="151" t="s">
        <v>236</v>
      </c>
      <c r="D1199" s="150" t="s">
        <v>237</v>
      </c>
      <c r="E1199" s="152">
        <v>279.29000000000002</v>
      </c>
      <c r="F1199" s="152">
        <v>538.58280000000002</v>
      </c>
    </row>
    <row r="1200" spans="1:7" s="75" customFormat="1" outlineLevel="1">
      <c r="A1200" s="153" t="s">
        <v>1962</v>
      </c>
      <c r="B1200" s="154" t="s">
        <v>239</v>
      </c>
      <c r="C1200" s="155" t="s">
        <v>240</v>
      </c>
      <c r="D1200" s="154" t="s">
        <v>237</v>
      </c>
      <c r="E1200" s="156">
        <v>9.66</v>
      </c>
      <c r="F1200" s="156">
        <v>18.628299999999999</v>
      </c>
    </row>
    <row r="1201" spans="1:7" s="76" customFormat="1" outlineLevel="1">
      <c r="A1201" s="157" t="s">
        <v>1963</v>
      </c>
      <c r="B1201" s="158" t="s">
        <v>331</v>
      </c>
      <c r="C1201" s="159" t="s">
        <v>332</v>
      </c>
      <c r="D1201" s="158" t="s">
        <v>244</v>
      </c>
      <c r="E1201" s="160">
        <v>0.84</v>
      </c>
      <c r="F1201" s="160">
        <v>1.6198999999999999</v>
      </c>
    </row>
    <row r="1202" spans="1:7" s="76" customFormat="1" outlineLevel="1">
      <c r="A1202" s="161" t="s">
        <v>1964</v>
      </c>
      <c r="B1202" s="162" t="s">
        <v>1965</v>
      </c>
      <c r="C1202" s="163" t="s">
        <v>1966</v>
      </c>
      <c r="D1202" s="162" t="s">
        <v>244</v>
      </c>
      <c r="E1202" s="164">
        <v>1.1599999999999999</v>
      </c>
      <c r="F1202" s="164">
        <v>2.2368999999999999</v>
      </c>
    </row>
    <row r="1203" spans="1:7" s="76" customFormat="1" ht="24" outlineLevel="1">
      <c r="A1203" s="161" t="s">
        <v>1967</v>
      </c>
      <c r="B1203" s="162" t="s">
        <v>1968</v>
      </c>
      <c r="C1203" s="163" t="s">
        <v>1969</v>
      </c>
      <c r="D1203" s="162" t="s">
        <v>244</v>
      </c>
      <c r="E1203" s="164">
        <v>0.53</v>
      </c>
      <c r="F1203" s="164">
        <v>1.0221</v>
      </c>
    </row>
    <row r="1204" spans="1:7" s="76" customFormat="1" outlineLevel="1">
      <c r="A1204" s="161" t="s">
        <v>1970</v>
      </c>
      <c r="B1204" s="162" t="s">
        <v>1971</v>
      </c>
      <c r="C1204" s="163" t="s">
        <v>1972</v>
      </c>
      <c r="D1204" s="162" t="s">
        <v>244</v>
      </c>
      <c r="E1204" s="164">
        <v>7.3</v>
      </c>
      <c r="F1204" s="164">
        <v>14.077299999999999</v>
      </c>
    </row>
    <row r="1205" spans="1:7" s="76" customFormat="1" outlineLevel="1">
      <c r="A1205" s="161" t="s">
        <v>1973</v>
      </c>
      <c r="B1205" s="162" t="s">
        <v>343</v>
      </c>
      <c r="C1205" s="163" t="s">
        <v>344</v>
      </c>
      <c r="D1205" s="162" t="s">
        <v>244</v>
      </c>
      <c r="E1205" s="164">
        <v>0.36</v>
      </c>
      <c r="F1205" s="164">
        <v>0.69422399999999995</v>
      </c>
    </row>
    <row r="1206" spans="1:7" s="75" customFormat="1" outlineLevel="1">
      <c r="A1206" s="165" t="s">
        <v>1974</v>
      </c>
      <c r="B1206" s="166" t="s">
        <v>299</v>
      </c>
      <c r="C1206" s="167" t="s">
        <v>300</v>
      </c>
      <c r="D1206" s="166" t="s">
        <v>270</v>
      </c>
      <c r="E1206" s="168">
        <v>0.4</v>
      </c>
      <c r="F1206" s="168">
        <v>0.77136000000000005</v>
      </c>
    </row>
    <row r="1207" spans="1:7" s="75" customFormat="1" outlineLevel="1">
      <c r="A1207" s="169" t="s">
        <v>1975</v>
      </c>
      <c r="B1207" s="170" t="s">
        <v>1793</v>
      </c>
      <c r="C1207" s="171" t="s">
        <v>1794</v>
      </c>
      <c r="D1207" s="170" t="s">
        <v>274</v>
      </c>
      <c r="E1207" s="172">
        <v>1.4999999999999999E-2</v>
      </c>
      <c r="F1207" s="172">
        <v>2.8926E-2</v>
      </c>
    </row>
    <row r="1208" spans="1:7" s="75" customFormat="1" outlineLevel="1">
      <c r="A1208" s="169" t="s">
        <v>1976</v>
      </c>
      <c r="B1208" s="170" t="s">
        <v>1977</v>
      </c>
      <c r="C1208" s="171" t="s">
        <v>1978</v>
      </c>
      <c r="D1208" s="170" t="s">
        <v>274</v>
      </c>
      <c r="E1208" s="172">
        <v>0.375</v>
      </c>
      <c r="F1208" s="172">
        <v>0.72314999999999996</v>
      </c>
    </row>
    <row r="1209" spans="1:7" s="75" customFormat="1" outlineLevel="1">
      <c r="A1209" s="169" t="s">
        <v>1979</v>
      </c>
      <c r="B1209" s="170" t="s">
        <v>1752</v>
      </c>
      <c r="C1209" s="171" t="s">
        <v>1753</v>
      </c>
      <c r="D1209" s="170" t="s">
        <v>396</v>
      </c>
      <c r="E1209" s="172">
        <v>0.5</v>
      </c>
      <c r="F1209" s="172">
        <v>0.96419999999999995</v>
      </c>
    </row>
    <row r="1210" spans="1:7" s="75" customFormat="1" outlineLevel="1">
      <c r="A1210" s="169" t="s">
        <v>1980</v>
      </c>
      <c r="B1210" s="170" t="s">
        <v>1981</v>
      </c>
      <c r="C1210" s="171" t="s">
        <v>1982</v>
      </c>
      <c r="D1210" s="170" t="s">
        <v>274</v>
      </c>
      <c r="E1210" s="172">
        <v>0.02</v>
      </c>
      <c r="F1210" s="172">
        <v>3.8567999999999998E-2</v>
      </c>
    </row>
    <row r="1211" spans="1:7" s="70" customFormat="1">
      <c r="A1211" s="145" t="s">
        <v>1983</v>
      </c>
      <c r="B1211" s="146" t="s">
        <v>405</v>
      </c>
      <c r="C1211" s="146" t="s">
        <v>1984</v>
      </c>
      <c r="D1211" s="147" t="s">
        <v>361</v>
      </c>
      <c r="E1211" s="313">
        <v>196.6968</v>
      </c>
      <c r="F1211" s="314"/>
      <c r="G1211" s="148"/>
    </row>
    <row r="1212" spans="1:7" s="70" customFormat="1" ht="25.5">
      <c r="A1212" s="145" t="s">
        <v>1985</v>
      </c>
      <c r="B1212" s="146" t="s">
        <v>1893</v>
      </c>
      <c r="C1212" s="146" t="s">
        <v>1894</v>
      </c>
      <c r="D1212" s="147" t="s">
        <v>1378</v>
      </c>
      <c r="E1212" s="311">
        <v>1.6578999999999999</v>
      </c>
      <c r="F1212" s="312"/>
      <c r="G1212" s="148"/>
    </row>
    <row r="1213" spans="1:7" s="74" customFormat="1" outlineLevel="1">
      <c r="A1213" s="149" t="s">
        <v>1986</v>
      </c>
      <c r="B1213" s="150" t="s">
        <v>231</v>
      </c>
      <c r="C1213" s="151" t="s">
        <v>236</v>
      </c>
      <c r="D1213" s="150" t="s">
        <v>237</v>
      </c>
      <c r="E1213" s="152">
        <v>361.17</v>
      </c>
      <c r="F1213" s="152">
        <v>598.78369999999995</v>
      </c>
    </row>
    <row r="1214" spans="1:7" s="75" customFormat="1" outlineLevel="1">
      <c r="A1214" s="153" t="s">
        <v>1987</v>
      </c>
      <c r="B1214" s="154" t="s">
        <v>239</v>
      </c>
      <c r="C1214" s="155" t="s">
        <v>240</v>
      </c>
      <c r="D1214" s="154" t="s">
        <v>237</v>
      </c>
      <c r="E1214" s="156">
        <v>18.29</v>
      </c>
      <c r="F1214" s="156">
        <v>30.323</v>
      </c>
    </row>
    <row r="1215" spans="1:7" s="76" customFormat="1" outlineLevel="1">
      <c r="A1215" s="157" t="s">
        <v>1988</v>
      </c>
      <c r="B1215" s="158" t="s">
        <v>1255</v>
      </c>
      <c r="C1215" s="159" t="s">
        <v>1256</v>
      </c>
      <c r="D1215" s="158" t="s">
        <v>244</v>
      </c>
      <c r="E1215" s="160">
        <v>0.08</v>
      </c>
      <c r="F1215" s="160">
        <v>0.132632</v>
      </c>
    </row>
    <row r="1216" spans="1:7" s="76" customFormat="1" outlineLevel="1">
      <c r="A1216" s="161" t="s">
        <v>1989</v>
      </c>
      <c r="B1216" s="162" t="s">
        <v>1899</v>
      </c>
      <c r="C1216" s="163" t="s">
        <v>1900</v>
      </c>
      <c r="D1216" s="162" t="s">
        <v>244</v>
      </c>
      <c r="E1216" s="164">
        <v>6.08</v>
      </c>
      <c r="F1216" s="164">
        <v>10.08</v>
      </c>
    </row>
    <row r="1217" spans="1:6" s="76" customFormat="1" outlineLevel="1">
      <c r="A1217" s="161" t="s">
        <v>1990</v>
      </c>
      <c r="B1217" s="162" t="s">
        <v>1902</v>
      </c>
      <c r="C1217" s="163" t="s">
        <v>1903</v>
      </c>
      <c r="D1217" s="162" t="s">
        <v>244</v>
      </c>
      <c r="E1217" s="164">
        <v>0.2</v>
      </c>
      <c r="F1217" s="164">
        <v>0.33157999999999999</v>
      </c>
    </row>
    <row r="1218" spans="1:6" s="76" customFormat="1" outlineLevel="1">
      <c r="A1218" s="161" t="s">
        <v>1991</v>
      </c>
      <c r="B1218" s="162" t="s">
        <v>1905</v>
      </c>
      <c r="C1218" s="163" t="s">
        <v>1906</v>
      </c>
      <c r="D1218" s="162" t="s">
        <v>244</v>
      </c>
      <c r="E1218" s="164">
        <v>0.23</v>
      </c>
      <c r="F1218" s="164">
        <v>0.38131700000000002</v>
      </c>
    </row>
    <row r="1219" spans="1:6" s="76" customFormat="1" outlineLevel="1">
      <c r="A1219" s="161" t="s">
        <v>1992</v>
      </c>
      <c r="B1219" s="162" t="s">
        <v>1908</v>
      </c>
      <c r="C1219" s="163" t="s">
        <v>1909</v>
      </c>
      <c r="D1219" s="162" t="s">
        <v>244</v>
      </c>
      <c r="E1219" s="164">
        <v>11.1</v>
      </c>
      <c r="F1219" s="164">
        <v>18.402699999999999</v>
      </c>
    </row>
    <row r="1220" spans="1:6" s="76" customFormat="1" outlineLevel="1">
      <c r="A1220" s="161" t="s">
        <v>1993</v>
      </c>
      <c r="B1220" s="162" t="s">
        <v>1911</v>
      </c>
      <c r="C1220" s="163" t="s">
        <v>1912</v>
      </c>
      <c r="D1220" s="162" t="s">
        <v>244</v>
      </c>
      <c r="E1220" s="164">
        <v>1.1100000000000001</v>
      </c>
      <c r="F1220" s="164">
        <v>1.8403</v>
      </c>
    </row>
    <row r="1221" spans="1:6" s="76" customFormat="1" outlineLevel="1">
      <c r="A1221" s="161" t="s">
        <v>1994</v>
      </c>
      <c r="B1221" s="162" t="s">
        <v>1439</v>
      </c>
      <c r="C1221" s="163" t="s">
        <v>1440</v>
      </c>
      <c r="D1221" s="162" t="s">
        <v>244</v>
      </c>
      <c r="E1221" s="164">
        <v>21.24</v>
      </c>
      <c r="F1221" s="164">
        <v>35.213799999999999</v>
      </c>
    </row>
    <row r="1222" spans="1:6" s="75" customFormat="1" outlineLevel="1">
      <c r="A1222" s="165" t="s">
        <v>1995</v>
      </c>
      <c r="B1222" s="166" t="s">
        <v>299</v>
      </c>
      <c r="C1222" s="167" t="s">
        <v>300</v>
      </c>
      <c r="D1222" s="166" t="s">
        <v>270</v>
      </c>
      <c r="E1222" s="168">
        <v>0.1</v>
      </c>
      <c r="F1222" s="168">
        <v>0.16578999999999999</v>
      </c>
    </row>
    <row r="1223" spans="1:6" s="75" customFormat="1" ht="24" outlineLevel="1">
      <c r="A1223" s="169" t="s">
        <v>1996</v>
      </c>
      <c r="B1223" s="170" t="s">
        <v>1916</v>
      </c>
      <c r="C1223" s="171" t="s">
        <v>1917</v>
      </c>
      <c r="D1223" s="170" t="s">
        <v>400</v>
      </c>
      <c r="E1223" s="172">
        <v>1.96</v>
      </c>
      <c r="F1223" s="172">
        <v>3.2494999999999998</v>
      </c>
    </row>
    <row r="1224" spans="1:6" s="75" customFormat="1" outlineLevel="1">
      <c r="A1224" s="169" t="s">
        <v>1997</v>
      </c>
      <c r="B1224" s="170" t="s">
        <v>1919</v>
      </c>
      <c r="C1224" s="171" t="s">
        <v>1920</v>
      </c>
      <c r="D1224" s="170" t="s">
        <v>396</v>
      </c>
      <c r="E1224" s="172">
        <v>400</v>
      </c>
      <c r="F1224" s="172">
        <v>663.16</v>
      </c>
    </row>
    <row r="1225" spans="1:6" s="75" customFormat="1" outlineLevel="1">
      <c r="A1225" s="169" t="s">
        <v>1998</v>
      </c>
      <c r="B1225" s="170" t="s">
        <v>1922</v>
      </c>
      <c r="C1225" s="171" t="s">
        <v>1923</v>
      </c>
      <c r="D1225" s="170" t="s">
        <v>396</v>
      </c>
      <c r="E1225" s="172">
        <v>6.0000000000000001E-3</v>
      </c>
      <c r="F1225" s="172">
        <v>9.9469999999999992E-3</v>
      </c>
    </row>
    <row r="1226" spans="1:6" s="75" customFormat="1" outlineLevel="1">
      <c r="A1226" s="169" t="s">
        <v>1999</v>
      </c>
      <c r="B1226" s="170" t="s">
        <v>2000</v>
      </c>
      <c r="C1226" s="171" t="s">
        <v>2001</v>
      </c>
      <c r="D1226" s="170" t="s">
        <v>396</v>
      </c>
      <c r="E1226" s="172">
        <v>12.71</v>
      </c>
      <c r="F1226" s="172">
        <v>21.071899999999999</v>
      </c>
    </row>
    <row r="1227" spans="1:6" s="75" customFormat="1" outlineLevel="1">
      <c r="A1227" s="169" t="s">
        <v>2002</v>
      </c>
      <c r="B1227" s="170" t="s">
        <v>2003</v>
      </c>
      <c r="C1227" s="171" t="s">
        <v>2004</v>
      </c>
      <c r="D1227" s="170" t="s">
        <v>396</v>
      </c>
      <c r="E1227" s="172">
        <v>25.42</v>
      </c>
      <c r="F1227" s="172">
        <v>42.143799999999999</v>
      </c>
    </row>
    <row r="1228" spans="1:6" s="75" customFormat="1" outlineLevel="1">
      <c r="A1228" s="169" t="s">
        <v>2005</v>
      </c>
      <c r="B1228" s="170" t="s">
        <v>2006</v>
      </c>
      <c r="C1228" s="171" t="s">
        <v>2007</v>
      </c>
      <c r="D1228" s="170" t="s">
        <v>2008</v>
      </c>
      <c r="E1228" s="172">
        <v>44.92</v>
      </c>
      <c r="F1228" s="172">
        <v>74.472899999999996</v>
      </c>
    </row>
    <row r="1229" spans="1:6" s="75" customFormat="1" outlineLevel="1">
      <c r="A1229" s="169" t="s">
        <v>2009</v>
      </c>
      <c r="B1229" s="170" t="s">
        <v>1925</v>
      </c>
      <c r="C1229" s="171" t="s">
        <v>1926</v>
      </c>
      <c r="D1229" s="170" t="s">
        <v>1296</v>
      </c>
      <c r="E1229" s="172">
        <v>45</v>
      </c>
      <c r="F1229" s="172">
        <v>74.605500000000006</v>
      </c>
    </row>
    <row r="1230" spans="1:6" s="75" customFormat="1" outlineLevel="1">
      <c r="A1230" s="169" t="s">
        <v>2010</v>
      </c>
      <c r="B1230" s="170" t="s">
        <v>1928</v>
      </c>
      <c r="C1230" s="171" t="s">
        <v>1929</v>
      </c>
      <c r="D1230" s="170" t="s">
        <v>361</v>
      </c>
      <c r="E1230" s="172">
        <v>134.75</v>
      </c>
      <c r="F1230" s="172">
        <v>223.40199999999999</v>
      </c>
    </row>
    <row r="1231" spans="1:6" s="75" customFormat="1" outlineLevel="1">
      <c r="A1231" s="169" t="s">
        <v>2011</v>
      </c>
      <c r="B1231" s="170" t="s">
        <v>1931</v>
      </c>
      <c r="C1231" s="171" t="s">
        <v>1932</v>
      </c>
      <c r="D1231" s="170" t="s">
        <v>1933</v>
      </c>
      <c r="E1231" s="172">
        <v>120</v>
      </c>
      <c r="F1231" s="172">
        <v>198.94800000000001</v>
      </c>
    </row>
    <row r="1232" spans="1:6" s="75" customFormat="1" outlineLevel="1">
      <c r="A1232" s="169" t="s">
        <v>2012</v>
      </c>
      <c r="B1232" s="170" t="s">
        <v>1935</v>
      </c>
      <c r="C1232" s="171" t="s">
        <v>1936</v>
      </c>
      <c r="D1232" s="170" t="s">
        <v>400</v>
      </c>
      <c r="E1232" s="172">
        <v>0.36</v>
      </c>
      <c r="F1232" s="172">
        <v>0.59684400000000004</v>
      </c>
    </row>
    <row r="1233" spans="1:7" s="75" customFormat="1" outlineLevel="1">
      <c r="A1233" s="169" t="s">
        <v>2013</v>
      </c>
      <c r="B1233" s="170" t="s">
        <v>1938</v>
      </c>
      <c r="C1233" s="171" t="s">
        <v>1939</v>
      </c>
      <c r="D1233" s="170" t="s">
        <v>274</v>
      </c>
      <c r="E1233" s="172">
        <v>4.0000000000000001E-3</v>
      </c>
      <c r="F1233" s="172">
        <v>6.6319999999999999E-3</v>
      </c>
    </row>
    <row r="1234" spans="1:7" s="75" customFormat="1" outlineLevel="1">
      <c r="A1234" s="169" t="s">
        <v>2014</v>
      </c>
      <c r="B1234" s="170" t="s">
        <v>1941</v>
      </c>
      <c r="C1234" s="171" t="s">
        <v>1942</v>
      </c>
      <c r="D1234" s="170" t="s">
        <v>396</v>
      </c>
      <c r="E1234" s="172">
        <v>83.2</v>
      </c>
      <c r="F1234" s="172">
        <v>137.93729999999999</v>
      </c>
    </row>
    <row r="1235" spans="1:7" s="75" customFormat="1" outlineLevel="1">
      <c r="A1235" s="169" t="s">
        <v>2015</v>
      </c>
      <c r="B1235" s="170" t="s">
        <v>1944</v>
      </c>
      <c r="C1235" s="171" t="s">
        <v>1945</v>
      </c>
      <c r="D1235" s="170" t="s">
        <v>396</v>
      </c>
      <c r="E1235" s="172">
        <v>60</v>
      </c>
      <c r="F1235" s="172">
        <v>99.474000000000004</v>
      </c>
    </row>
    <row r="1236" spans="1:7" s="75" customFormat="1" outlineLevel="1">
      <c r="A1236" s="169" t="s">
        <v>2016</v>
      </c>
      <c r="B1236" s="170" t="s">
        <v>1947</v>
      </c>
      <c r="C1236" s="171" t="s">
        <v>1948</v>
      </c>
      <c r="D1236" s="170" t="s">
        <v>1296</v>
      </c>
      <c r="E1236" s="172">
        <v>3.26</v>
      </c>
      <c r="F1236" s="172">
        <v>5.4047999999999998</v>
      </c>
    </row>
    <row r="1237" spans="1:7" s="75" customFormat="1" outlineLevel="1">
      <c r="A1237" s="169" t="s">
        <v>2017</v>
      </c>
      <c r="B1237" s="170" t="s">
        <v>1950</v>
      </c>
      <c r="C1237" s="171" t="s">
        <v>1951</v>
      </c>
      <c r="D1237" s="170" t="s">
        <v>1296</v>
      </c>
      <c r="E1237" s="172">
        <v>6</v>
      </c>
      <c r="F1237" s="172">
        <v>9.9474</v>
      </c>
    </row>
    <row r="1238" spans="1:7" s="75" customFormat="1" outlineLevel="1">
      <c r="A1238" s="169" t="s">
        <v>2018</v>
      </c>
      <c r="B1238" s="170" t="s">
        <v>1953</v>
      </c>
      <c r="C1238" s="171" t="s">
        <v>1954</v>
      </c>
      <c r="D1238" s="170" t="s">
        <v>1955</v>
      </c>
      <c r="E1238" s="172">
        <v>0.89</v>
      </c>
      <c r="F1238" s="172">
        <v>1.4755</v>
      </c>
    </row>
    <row r="1239" spans="1:7" s="70" customFormat="1" ht="25.5">
      <c r="A1239" s="145" t="s">
        <v>2019</v>
      </c>
      <c r="B1239" s="146" t="s">
        <v>405</v>
      </c>
      <c r="C1239" s="146" t="s">
        <v>1957</v>
      </c>
      <c r="D1239" s="147" t="s">
        <v>270</v>
      </c>
      <c r="E1239" s="313">
        <v>13.594799999999999</v>
      </c>
      <c r="F1239" s="314"/>
      <c r="G1239" s="148"/>
    </row>
    <row r="1240" spans="1:7" s="70" customFormat="1" ht="76.5">
      <c r="A1240" s="145" t="s">
        <v>2020</v>
      </c>
      <c r="B1240" s="146" t="s">
        <v>2021</v>
      </c>
      <c r="C1240" s="146" t="s">
        <v>2022</v>
      </c>
      <c r="D1240" s="147" t="s">
        <v>1378</v>
      </c>
      <c r="E1240" s="311">
        <v>1.6578999999999999</v>
      </c>
      <c r="F1240" s="312"/>
      <c r="G1240" s="148"/>
    </row>
    <row r="1241" spans="1:7" s="74" customFormat="1" outlineLevel="1">
      <c r="A1241" s="149" t="s">
        <v>2023</v>
      </c>
      <c r="B1241" s="150" t="s">
        <v>231</v>
      </c>
      <c r="C1241" s="151" t="s">
        <v>236</v>
      </c>
      <c r="D1241" s="150" t="s">
        <v>237</v>
      </c>
      <c r="E1241" s="152">
        <v>180</v>
      </c>
      <c r="F1241" s="152">
        <v>298.42200000000003</v>
      </c>
    </row>
    <row r="1242" spans="1:7" s="75" customFormat="1" outlineLevel="1">
      <c r="A1242" s="153" t="s">
        <v>2024</v>
      </c>
      <c r="B1242" s="154" t="s">
        <v>239</v>
      </c>
      <c r="C1242" s="155" t="s">
        <v>240</v>
      </c>
      <c r="D1242" s="154" t="s">
        <v>237</v>
      </c>
      <c r="E1242" s="156">
        <v>0.46</v>
      </c>
      <c r="F1242" s="156">
        <v>0.76263400000000003</v>
      </c>
    </row>
    <row r="1243" spans="1:7" s="76" customFormat="1" outlineLevel="1">
      <c r="A1243" s="157" t="s">
        <v>2025</v>
      </c>
      <c r="B1243" s="158" t="s">
        <v>1255</v>
      </c>
      <c r="C1243" s="159" t="s">
        <v>1256</v>
      </c>
      <c r="D1243" s="158" t="s">
        <v>244</v>
      </c>
      <c r="E1243" s="160">
        <v>1.1000000000000001</v>
      </c>
      <c r="F1243" s="160">
        <v>1.8237000000000001</v>
      </c>
    </row>
    <row r="1244" spans="1:7" s="76" customFormat="1" outlineLevel="1">
      <c r="A1244" s="161" t="s">
        <v>2026</v>
      </c>
      <c r="B1244" s="162" t="s">
        <v>2027</v>
      </c>
      <c r="C1244" s="163" t="s">
        <v>2028</v>
      </c>
      <c r="D1244" s="162" t="s">
        <v>244</v>
      </c>
      <c r="E1244" s="164">
        <v>9</v>
      </c>
      <c r="F1244" s="164">
        <v>14.921099999999999</v>
      </c>
    </row>
    <row r="1245" spans="1:7" s="76" customFormat="1" outlineLevel="1">
      <c r="A1245" s="161" t="s">
        <v>2029</v>
      </c>
      <c r="B1245" s="162" t="s">
        <v>1965</v>
      </c>
      <c r="C1245" s="163" t="s">
        <v>1966</v>
      </c>
      <c r="D1245" s="162" t="s">
        <v>244</v>
      </c>
      <c r="E1245" s="164">
        <v>0.23</v>
      </c>
      <c r="F1245" s="164">
        <v>0.38131700000000002</v>
      </c>
    </row>
    <row r="1246" spans="1:7" s="76" customFormat="1" outlineLevel="1">
      <c r="A1246" s="161" t="s">
        <v>2030</v>
      </c>
      <c r="B1246" s="162" t="s">
        <v>343</v>
      </c>
      <c r="C1246" s="163" t="s">
        <v>344</v>
      </c>
      <c r="D1246" s="162" t="s">
        <v>244</v>
      </c>
      <c r="E1246" s="164">
        <v>0.23</v>
      </c>
      <c r="F1246" s="164">
        <v>0.38131700000000002</v>
      </c>
    </row>
    <row r="1247" spans="1:7" s="75" customFormat="1" outlineLevel="1">
      <c r="A1247" s="165" t="s">
        <v>2031</v>
      </c>
      <c r="B1247" s="166" t="s">
        <v>299</v>
      </c>
      <c r="C1247" s="167" t="s">
        <v>300</v>
      </c>
      <c r="D1247" s="166" t="s">
        <v>270</v>
      </c>
      <c r="E1247" s="168">
        <v>0.08</v>
      </c>
      <c r="F1247" s="168">
        <v>0.132632</v>
      </c>
    </row>
    <row r="1248" spans="1:7" s="75" customFormat="1" outlineLevel="1">
      <c r="A1248" s="169" t="s">
        <v>2032</v>
      </c>
      <c r="B1248" s="170" t="s">
        <v>2033</v>
      </c>
      <c r="C1248" s="171" t="s">
        <v>2034</v>
      </c>
      <c r="D1248" s="170" t="s">
        <v>396</v>
      </c>
      <c r="E1248" s="172">
        <v>20</v>
      </c>
      <c r="F1248" s="172">
        <v>33.158000000000001</v>
      </c>
    </row>
    <row r="1249" spans="1:7" s="75" customFormat="1" outlineLevel="1">
      <c r="A1249" s="169" t="s">
        <v>2035</v>
      </c>
      <c r="B1249" s="170" t="s">
        <v>1817</v>
      </c>
      <c r="C1249" s="171" t="s">
        <v>1818</v>
      </c>
      <c r="D1249" s="170" t="s">
        <v>361</v>
      </c>
      <c r="E1249" s="172">
        <v>0.5</v>
      </c>
      <c r="F1249" s="172">
        <v>0.82894999999999996</v>
      </c>
    </row>
    <row r="1250" spans="1:7" s="75" customFormat="1" outlineLevel="1">
      <c r="A1250" s="169" t="s">
        <v>2036</v>
      </c>
      <c r="B1250" s="170" t="s">
        <v>1752</v>
      </c>
      <c r="C1250" s="171" t="s">
        <v>1753</v>
      </c>
      <c r="D1250" s="170" t="s">
        <v>396</v>
      </c>
      <c r="E1250" s="172">
        <v>0.01</v>
      </c>
      <c r="F1250" s="172">
        <v>1.6579E-2</v>
      </c>
    </row>
    <row r="1251" spans="1:7" s="75" customFormat="1" outlineLevel="1">
      <c r="A1251" s="169" t="s">
        <v>2037</v>
      </c>
      <c r="B1251" s="170" t="s">
        <v>2038</v>
      </c>
      <c r="C1251" s="171" t="s">
        <v>2039</v>
      </c>
      <c r="D1251" s="170" t="s">
        <v>400</v>
      </c>
      <c r="E1251" s="172">
        <v>4</v>
      </c>
      <c r="F1251" s="172">
        <v>6.6315999999999997</v>
      </c>
    </row>
    <row r="1252" spans="1:7" s="75" customFormat="1" outlineLevel="1">
      <c r="A1252" s="169" t="s">
        <v>2040</v>
      </c>
      <c r="B1252" s="170" t="s">
        <v>2041</v>
      </c>
      <c r="C1252" s="171" t="s">
        <v>2042</v>
      </c>
      <c r="D1252" s="170" t="s">
        <v>396</v>
      </c>
      <c r="E1252" s="172">
        <v>38</v>
      </c>
      <c r="F1252" s="172">
        <v>63.0002</v>
      </c>
    </row>
    <row r="1253" spans="1:7" s="75" customFormat="1" ht="24" outlineLevel="1">
      <c r="A1253" s="169" t="s">
        <v>2043</v>
      </c>
      <c r="B1253" s="170" t="s">
        <v>2044</v>
      </c>
      <c r="C1253" s="171" t="s">
        <v>2045</v>
      </c>
      <c r="D1253" s="170" t="s">
        <v>396</v>
      </c>
      <c r="E1253" s="172">
        <v>350</v>
      </c>
      <c r="F1253" s="172">
        <v>580.26499999999999</v>
      </c>
    </row>
    <row r="1254" spans="1:7" s="70" customFormat="1" ht="63.75">
      <c r="A1254" s="145" t="s">
        <v>2046</v>
      </c>
      <c r="B1254" s="146" t="s">
        <v>2047</v>
      </c>
      <c r="C1254" s="146" t="s">
        <v>2048</v>
      </c>
      <c r="D1254" s="147" t="s">
        <v>411</v>
      </c>
      <c r="E1254" s="311">
        <v>0.4078</v>
      </c>
      <c r="F1254" s="312"/>
      <c r="G1254" s="148"/>
    </row>
    <row r="1255" spans="1:7" s="74" customFormat="1" outlineLevel="1">
      <c r="A1255" s="149" t="s">
        <v>2049</v>
      </c>
      <c r="B1255" s="150" t="s">
        <v>231</v>
      </c>
      <c r="C1255" s="151" t="s">
        <v>236</v>
      </c>
      <c r="D1255" s="150" t="s">
        <v>237</v>
      </c>
      <c r="E1255" s="152">
        <v>1954.9</v>
      </c>
      <c r="F1255" s="152">
        <v>797.20820000000003</v>
      </c>
    </row>
    <row r="1256" spans="1:7" s="75" customFormat="1" outlineLevel="1">
      <c r="A1256" s="153" t="s">
        <v>2050</v>
      </c>
      <c r="B1256" s="154" t="s">
        <v>239</v>
      </c>
      <c r="C1256" s="155" t="s">
        <v>240</v>
      </c>
      <c r="D1256" s="154" t="s">
        <v>237</v>
      </c>
      <c r="E1256" s="156">
        <v>4.29</v>
      </c>
      <c r="F1256" s="156">
        <v>1.7495000000000001</v>
      </c>
    </row>
    <row r="1257" spans="1:7" s="76" customFormat="1" outlineLevel="1">
      <c r="A1257" s="157" t="s">
        <v>2051</v>
      </c>
      <c r="B1257" s="158" t="s">
        <v>331</v>
      </c>
      <c r="C1257" s="159" t="s">
        <v>332</v>
      </c>
      <c r="D1257" s="158" t="s">
        <v>244</v>
      </c>
      <c r="E1257" s="160">
        <v>0.65</v>
      </c>
      <c r="F1257" s="160">
        <v>0.26506999999999997</v>
      </c>
    </row>
    <row r="1258" spans="1:7" s="76" customFormat="1" outlineLevel="1">
      <c r="A1258" s="161" t="s">
        <v>2052</v>
      </c>
      <c r="B1258" s="162" t="s">
        <v>1965</v>
      </c>
      <c r="C1258" s="163" t="s">
        <v>1966</v>
      </c>
      <c r="D1258" s="162" t="s">
        <v>244</v>
      </c>
      <c r="E1258" s="164">
        <v>3.64</v>
      </c>
      <c r="F1258" s="164">
        <v>1.4843999999999999</v>
      </c>
    </row>
    <row r="1259" spans="1:7" s="76" customFormat="1" ht="24" outlineLevel="1">
      <c r="A1259" s="161" t="s">
        <v>2053</v>
      </c>
      <c r="B1259" s="162" t="s">
        <v>2054</v>
      </c>
      <c r="C1259" s="163" t="s">
        <v>2055</v>
      </c>
      <c r="D1259" s="162" t="s">
        <v>244</v>
      </c>
      <c r="E1259" s="164">
        <v>18.63</v>
      </c>
      <c r="F1259" s="164">
        <v>7.5972999999999997</v>
      </c>
    </row>
    <row r="1260" spans="1:7" s="75" customFormat="1" outlineLevel="1">
      <c r="A1260" s="165" t="s">
        <v>2056</v>
      </c>
      <c r="B1260" s="166" t="s">
        <v>299</v>
      </c>
      <c r="C1260" s="167" t="s">
        <v>300</v>
      </c>
      <c r="D1260" s="166" t="s">
        <v>270</v>
      </c>
      <c r="E1260" s="168">
        <v>3.03</v>
      </c>
      <c r="F1260" s="168">
        <v>1.2356</v>
      </c>
    </row>
    <row r="1261" spans="1:7" s="75" customFormat="1" outlineLevel="1">
      <c r="A1261" s="169" t="s">
        <v>2057</v>
      </c>
      <c r="B1261" s="170" t="s">
        <v>2058</v>
      </c>
      <c r="C1261" s="171" t="s">
        <v>2059</v>
      </c>
      <c r="D1261" s="170" t="s">
        <v>270</v>
      </c>
      <c r="E1261" s="172">
        <v>3.5</v>
      </c>
      <c r="F1261" s="172">
        <v>1.4273</v>
      </c>
    </row>
    <row r="1262" spans="1:7" s="75" customFormat="1" outlineLevel="1">
      <c r="A1262" s="169" t="s">
        <v>2060</v>
      </c>
      <c r="B1262" s="170" t="s">
        <v>2061</v>
      </c>
      <c r="C1262" s="171" t="s">
        <v>2062</v>
      </c>
      <c r="D1262" s="170" t="s">
        <v>361</v>
      </c>
      <c r="E1262" s="172">
        <v>100</v>
      </c>
      <c r="F1262" s="172">
        <v>40.78</v>
      </c>
    </row>
    <row r="1263" spans="1:7" s="75" customFormat="1" outlineLevel="1">
      <c r="A1263" s="169" t="s">
        <v>2063</v>
      </c>
      <c r="B1263" s="170" t="s">
        <v>2064</v>
      </c>
      <c r="C1263" s="171" t="s">
        <v>2065</v>
      </c>
      <c r="D1263" s="170" t="s">
        <v>274</v>
      </c>
      <c r="E1263" s="172">
        <v>7.0000000000000001E-3</v>
      </c>
      <c r="F1263" s="172">
        <v>2.8549999999999999E-3</v>
      </c>
    </row>
    <row r="1264" spans="1:7" s="75" customFormat="1" ht="24" outlineLevel="1">
      <c r="A1264" s="169" t="s">
        <v>2066</v>
      </c>
      <c r="B1264" s="170" t="s">
        <v>2067</v>
      </c>
      <c r="C1264" s="171" t="s">
        <v>2068</v>
      </c>
      <c r="D1264" s="170" t="s">
        <v>274</v>
      </c>
      <c r="E1264" s="172">
        <v>1.1599999999999999E-2</v>
      </c>
      <c r="F1264" s="172">
        <v>4.7299999999999998E-3</v>
      </c>
    </row>
    <row r="1265" spans="1:7" s="75" customFormat="1" outlineLevel="1">
      <c r="A1265" s="169" t="s">
        <v>2069</v>
      </c>
      <c r="B1265" s="170" t="s">
        <v>2070</v>
      </c>
      <c r="C1265" s="171" t="s">
        <v>2071</v>
      </c>
      <c r="D1265" s="170" t="s">
        <v>274</v>
      </c>
      <c r="E1265" s="172">
        <v>0.11600000000000001</v>
      </c>
      <c r="F1265" s="172">
        <v>4.7305E-2</v>
      </c>
    </row>
    <row r="1266" spans="1:7" s="75" customFormat="1" outlineLevel="1">
      <c r="A1266" s="169" t="s">
        <v>2072</v>
      </c>
      <c r="B1266" s="170" t="s">
        <v>2073</v>
      </c>
      <c r="C1266" s="171" t="s">
        <v>2074</v>
      </c>
      <c r="D1266" s="170" t="s">
        <v>396</v>
      </c>
      <c r="E1266" s="172">
        <v>49.02</v>
      </c>
      <c r="F1266" s="172">
        <v>19.990400000000001</v>
      </c>
    </row>
    <row r="1267" spans="1:7" s="75" customFormat="1" ht="24" outlineLevel="1">
      <c r="A1267" s="169" t="s">
        <v>2075</v>
      </c>
      <c r="B1267" s="170" t="s">
        <v>2076</v>
      </c>
      <c r="C1267" s="171" t="s">
        <v>2077</v>
      </c>
      <c r="D1267" s="170" t="s">
        <v>270</v>
      </c>
      <c r="E1267" s="172">
        <v>5.16E-2</v>
      </c>
      <c r="F1267" s="172">
        <v>2.1042000000000002E-2</v>
      </c>
    </row>
    <row r="1268" spans="1:7" s="75" customFormat="1" outlineLevel="1">
      <c r="A1268" s="169" t="s">
        <v>2078</v>
      </c>
      <c r="B1268" s="170" t="s">
        <v>2079</v>
      </c>
      <c r="C1268" s="171" t="s">
        <v>2080</v>
      </c>
      <c r="D1268" s="170" t="s">
        <v>274</v>
      </c>
      <c r="E1268" s="172">
        <v>4.4999999999999997E-3</v>
      </c>
      <c r="F1268" s="172">
        <v>1.835E-3</v>
      </c>
    </row>
    <row r="1269" spans="1:7" s="75" customFormat="1" outlineLevel="1">
      <c r="A1269" s="169" t="s">
        <v>2081</v>
      </c>
      <c r="B1269" s="170" t="s">
        <v>2082</v>
      </c>
      <c r="C1269" s="171" t="s">
        <v>2083</v>
      </c>
      <c r="D1269" s="170" t="s">
        <v>396</v>
      </c>
      <c r="E1269" s="172">
        <v>0.09</v>
      </c>
      <c r="F1269" s="172">
        <v>3.6701999999999999E-2</v>
      </c>
    </row>
    <row r="1270" spans="1:7" ht="15.75">
      <c r="A1270" s="315" t="s">
        <v>2084</v>
      </c>
      <c r="B1270" s="316"/>
      <c r="C1270" s="316"/>
      <c r="D1270" s="316"/>
      <c r="E1270" s="316"/>
      <c r="F1270" s="317"/>
      <c r="G1270" s="132"/>
    </row>
    <row r="1271" spans="1:7" s="70" customFormat="1" ht="25.5">
      <c r="A1271" s="145" t="s">
        <v>2085</v>
      </c>
      <c r="B1271" s="146" t="s">
        <v>303</v>
      </c>
      <c r="C1271" s="146" t="s">
        <v>304</v>
      </c>
      <c r="D1271" s="147" t="s">
        <v>270</v>
      </c>
      <c r="E1271" s="311">
        <v>1.68</v>
      </c>
      <c r="F1271" s="312"/>
      <c r="G1271" s="148"/>
    </row>
    <row r="1272" spans="1:7" s="74" customFormat="1" outlineLevel="1">
      <c r="A1272" s="149" t="s">
        <v>2086</v>
      </c>
      <c r="B1272" s="150" t="s">
        <v>231</v>
      </c>
      <c r="C1272" s="151" t="s">
        <v>236</v>
      </c>
      <c r="D1272" s="150" t="s">
        <v>237</v>
      </c>
      <c r="E1272" s="152">
        <v>2.4</v>
      </c>
      <c r="F1272" s="152">
        <v>4.032</v>
      </c>
    </row>
    <row r="1273" spans="1:7" s="75" customFormat="1" outlineLevel="1">
      <c r="A1273" s="153" t="s">
        <v>2087</v>
      </c>
      <c r="B1273" s="154" t="s">
        <v>239</v>
      </c>
      <c r="C1273" s="155" t="s">
        <v>240</v>
      </c>
      <c r="D1273" s="154" t="s">
        <v>237</v>
      </c>
      <c r="E1273" s="156">
        <v>0.54</v>
      </c>
      <c r="F1273" s="156">
        <v>0.90720000000000001</v>
      </c>
    </row>
    <row r="1274" spans="1:7" s="76" customFormat="1" outlineLevel="1">
      <c r="A1274" s="157" t="s">
        <v>2088</v>
      </c>
      <c r="B1274" s="158" t="s">
        <v>308</v>
      </c>
      <c r="C1274" s="159" t="s">
        <v>309</v>
      </c>
      <c r="D1274" s="158" t="s">
        <v>244</v>
      </c>
      <c r="E1274" s="160">
        <v>0.08</v>
      </c>
      <c r="F1274" s="160">
        <v>0.13439999999999999</v>
      </c>
    </row>
    <row r="1275" spans="1:7" s="76" customFormat="1" ht="24" outlineLevel="1">
      <c r="A1275" s="161" t="s">
        <v>2089</v>
      </c>
      <c r="B1275" s="162" t="s">
        <v>311</v>
      </c>
      <c r="C1275" s="163" t="s">
        <v>286</v>
      </c>
      <c r="D1275" s="162" t="s">
        <v>244</v>
      </c>
      <c r="E1275" s="164">
        <v>0.46</v>
      </c>
      <c r="F1275" s="164">
        <v>0.77280000000000004</v>
      </c>
    </row>
    <row r="1276" spans="1:7" s="76" customFormat="1" outlineLevel="1">
      <c r="A1276" s="161" t="s">
        <v>2090</v>
      </c>
      <c r="B1276" s="162" t="s">
        <v>288</v>
      </c>
      <c r="C1276" s="163" t="s">
        <v>289</v>
      </c>
      <c r="D1276" s="162" t="s">
        <v>244</v>
      </c>
      <c r="E1276" s="164">
        <v>0.92</v>
      </c>
      <c r="F1276" s="164">
        <v>1.5456000000000001</v>
      </c>
    </row>
    <row r="1277" spans="1:7" s="75" customFormat="1" outlineLevel="1">
      <c r="A1277" s="165" t="s">
        <v>2091</v>
      </c>
      <c r="B1277" s="166" t="s">
        <v>299</v>
      </c>
      <c r="C1277" s="167" t="s">
        <v>300</v>
      </c>
      <c r="D1277" s="166" t="s">
        <v>270</v>
      </c>
      <c r="E1277" s="168">
        <v>0.15</v>
      </c>
      <c r="F1277" s="168">
        <v>0.252</v>
      </c>
    </row>
    <row r="1278" spans="1:7" s="75" customFormat="1" outlineLevel="1">
      <c r="A1278" s="169" t="s">
        <v>2092</v>
      </c>
      <c r="B1278" s="170" t="s">
        <v>268</v>
      </c>
      <c r="C1278" s="171" t="s">
        <v>269</v>
      </c>
      <c r="D1278" s="170" t="s">
        <v>270</v>
      </c>
      <c r="E1278" s="172">
        <v>1.3</v>
      </c>
      <c r="F1278" s="172">
        <v>2.1840000000000002</v>
      </c>
    </row>
    <row r="1279" spans="1:7" s="70" customFormat="1" ht="25.5">
      <c r="A1279" s="145" t="s">
        <v>2093</v>
      </c>
      <c r="B1279" s="146" t="s">
        <v>326</v>
      </c>
      <c r="C1279" s="146" t="s">
        <v>2094</v>
      </c>
      <c r="D1279" s="147" t="s">
        <v>248</v>
      </c>
      <c r="E1279" s="311">
        <v>4.4600000000000001E-2</v>
      </c>
      <c r="F1279" s="312"/>
      <c r="G1279" s="148"/>
    </row>
    <row r="1280" spans="1:7" s="74" customFormat="1" outlineLevel="1">
      <c r="A1280" s="149" t="s">
        <v>2095</v>
      </c>
      <c r="B1280" s="150" t="s">
        <v>231</v>
      </c>
      <c r="C1280" s="151" t="s">
        <v>236</v>
      </c>
      <c r="D1280" s="150" t="s">
        <v>237</v>
      </c>
      <c r="E1280" s="152">
        <v>337.48</v>
      </c>
      <c r="F1280" s="152">
        <v>15.051600000000001</v>
      </c>
    </row>
    <row r="1281" spans="1:7" s="75" customFormat="1" outlineLevel="1">
      <c r="A1281" s="153" t="s">
        <v>2096</v>
      </c>
      <c r="B1281" s="154" t="s">
        <v>239</v>
      </c>
      <c r="C1281" s="155" t="s">
        <v>240</v>
      </c>
      <c r="D1281" s="154" t="s">
        <v>237</v>
      </c>
      <c r="E1281" s="156">
        <v>22.61</v>
      </c>
      <c r="F1281" s="156">
        <v>1.0084</v>
      </c>
    </row>
    <row r="1282" spans="1:7" s="76" customFormat="1" outlineLevel="1">
      <c r="A1282" s="157" t="s">
        <v>2097</v>
      </c>
      <c r="B1282" s="158" t="s">
        <v>331</v>
      </c>
      <c r="C1282" s="159" t="s">
        <v>332</v>
      </c>
      <c r="D1282" s="158" t="s">
        <v>244</v>
      </c>
      <c r="E1282" s="160">
        <v>0.27</v>
      </c>
      <c r="F1282" s="160">
        <v>1.2042000000000001E-2</v>
      </c>
    </row>
    <row r="1283" spans="1:7" s="76" customFormat="1" outlineLevel="1">
      <c r="A1283" s="161" t="s">
        <v>2098</v>
      </c>
      <c r="B1283" s="162" t="s">
        <v>334</v>
      </c>
      <c r="C1283" s="163" t="s">
        <v>335</v>
      </c>
      <c r="D1283" s="162" t="s">
        <v>244</v>
      </c>
      <c r="E1283" s="164">
        <v>16.78</v>
      </c>
      <c r="F1283" s="164">
        <v>0.74838800000000005</v>
      </c>
    </row>
    <row r="1284" spans="1:7" s="76" customFormat="1" ht="24" outlineLevel="1">
      <c r="A1284" s="161" t="s">
        <v>2099</v>
      </c>
      <c r="B1284" s="162" t="s">
        <v>337</v>
      </c>
      <c r="C1284" s="163" t="s">
        <v>338</v>
      </c>
      <c r="D1284" s="162" t="s">
        <v>244</v>
      </c>
      <c r="E1284" s="164">
        <v>0.39</v>
      </c>
      <c r="F1284" s="164">
        <v>1.7394E-2</v>
      </c>
    </row>
    <row r="1285" spans="1:7" s="76" customFormat="1" outlineLevel="1">
      <c r="A1285" s="161" t="s">
        <v>2100</v>
      </c>
      <c r="B1285" s="162" t="s">
        <v>340</v>
      </c>
      <c r="C1285" s="163" t="s">
        <v>341</v>
      </c>
      <c r="D1285" s="162" t="s">
        <v>244</v>
      </c>
      <c r="E1285" s="164">
        <v>0.74</v>
      </c>
      <c r="F1285" s="164">
        <v>3.3003999999999999E-2</v>
      </c>
    </row>
    <row r="1286" spans="1:7" s="76" customFormat="1" outlineLevel="1">
      <c r="A1286" s="161" t="s">
        <v>2101</v>
      </c>
      <c r="B1286" s="162" t="s">
        <v>343</v>
      </c>
      <c r="C1286" s="163" t="s">
        <v>344</v>
      </c>
      <c r="D1286" s="162" t="s">
        <v>244</v>
      </c>
      <c r="E1286" s="164">
        <v>0.65</v>
      </c>
      <c r="F1286" s="164">
        <v>2.8989999999999998E-2</v>
      </c>
    </row>
    <row r="1287" spans="1:7" s="75" customFormat="1" outlineLevel="1">
      <c r="A1287" s="165" t="s">
        <v>2102</v>
      </c>
      <c r="B1287" s="166" t="s">
        <v>346</v>
      </c>
      <c r="C1287" s="167" t="s">
        <v>347</v>
      </c>
      <c r="D1287" s="166" t="s">
        <v>270</v>
      </c>
      <c r="E1287" s="168">
        <v>102</v>
      </c>
      <c r="F1287" s="168">
        <v>4.5491999999999999</v>
      </c>
    </row>
    <row r="1288" spans="1:7" s="75" customFormat="1" outlineLevel="1">
      <c r="A1288" s="169" t="s">
        <v>2103</v>
      </c>
      <c r="B1288" s="170" t="s">
        <v>299</v>
      </c>
      <c r="C1288" s="171" t="s">
        <v>300</v>
      </c>
      <c r="D1288" s="170" t="s">
        <v>270</v>
      </c>
      <c r="E1288" s="172">
        <v>0.28299999999999997</v>
      </c>
      <c r="F1288" s="172">
        <v>1.2622E-2</v>
      </c>
    </row>
    <row r="1289" spans="1:7" s="75" customFormat="1" outlineLevel="1">
      <c r="A1289" s="169" t="s">
        <v>2104</v>
      </c>
      <c r="B1289" s="170" t="s">
        <v>350</v>
      </c>
      <c r="C1289" s="171" t="s">
        <v>351</v>
      </c>
      <c r="D1289" s="170" t="s">
        <v>274</v>
      </c>
      <c r="E1289" s="172">
        <v>1.7999999999999999E-2</v>
      </c>
      <c r="F1289" s="172">
        <v>8.03E-4</v>
      </c>
    </row>
    <row r="1290" spans="1:7" s="75" customFormat="1" outlineLevel="1">
      <c r="A1290" s="169" t="s">
        <v>2105</v>
      </c>
      <c r="B1290" s="170" t="s">
        <v>353</v>
      </c>
      <c r="C1290" s="171" t="s">
        <v>354</v>
      </c>
      <c r="D1290" s="170" t="s">
        <v>274</v>
      </c>
      <c r="E1290" s="172">
        <v>2.5000000000000001E-2</v>
      </c>
      <c r="F1290" s="172">
        <v>1.1150000000000001E-3</v>
      </c>
    </row>
    <row r="1291" spans="1:7" s="75" customFormat="1" outlineLevel="1">
      <c r="A1291" s="169" t="s">
        <v>2106</v>
      </c>
      <c r="B1291" s="170" t="s">
        <v>356</v>
      </c>
      <c r="C1291" s="171" t="s">
        <v>357</v>
      </c>
      <c r="D1291" s="170" t="s">
        <v>274</v>
      </c>
      <c r="E1291" s="172">
        <v>2.8000000000000001E-2</v>
      </c>
      <c r="F1291" s="172">
        <v>1.2489999999999999E-3</v>
      </c>
    </row>
    <row r="1292" spans="1:7" s="75" customFormat="1" outlineLevel="1">
      <c r="A1292" s="169" t="s">
        <v>2107</v>
      </c>
      <c r="B1292" s="170" t="s">
        <v>359</v>
      </c>
      <c r="C1292" s="171" t="s">
        <v>360</v>
      </c>
      <c r="D1292" s="170" t="s">
        <v>361</v>
      </c>
      <c r="E1292" s="172">
        <v>88.2</v>
      </c>
      <c r="F1292" s="172">
        <v>3.9337</v>
      </c>
    </row>
    <row r="1293" spans="1:7" s="75" customFormat="1" ht="24" outlineLevel="1">
      <c r="A1293" s="169" t="s">
        <v>2108</v>
      </c>
      <c r="B1293" s="170" t="s">
        <v>363</v>
      </c>
      <c r="C1293" s="171" t="s">
        <v>364</v>
      </c>
      <c r="D1293" s="170" t="s">
        <v>270</v>
      </c>
      <c r="E1293" s="172">
        <v>0.22</v>
      </c>
      <c r="F1293" s="172">
        <v>9.8119999999999995E-3</v>
      </c>
    </row>
    <row r="1294" spans="1:7" s="75" customFormat="1" outlineLevel="1">
      <c r="A1294" s="169" t="s">
        <v>2109</v>
      </c>
      <c r="B1294" s="170" t="s">
        <v>366</v>
      </c>
      <c r="C1294" s="171" t="s">
        <v>367</v>
      </c>
      <c r="D1294" s="170" t="s">
        <v>361</v>
      </c>
      <c r="E1294" s="172">
        <v>44.8</v>
      </c>
      <c r="F1294" s="172">
        <v>1.9981</v>
      </c>
    </row>
    <row r="1295" spans="1:7" s="70" customFormat="1">
      <c r="A1295" s="145" t="s">
        <v>2110</v>
      </c>
      <c r="B1295" s="146" t="s">
        <v>2111</v>
      </c>
      <c r="C1295" s="146" t="s">
        <v>2112</v>
      </c>
      <c r="D1295" s="147" t="s">
        <v>274</v>
      </c>
      <c r="E1295" s="311">
        <v>0.16880000000000001</v>
      </c>
      <c r="F1295" s="312"/>
      <c r="G1295" s="148"/>
    </row>
    <row r="1296" spans="1:7" s="74" customFormat="1" outlineLevel="1">
      <c r="A1296" s="149" t="s">
        <v>2113</v>
      </c>
      <c r="B1296" s="150" t="s">
        <v>231</v>
      </c>
      <c r="C1296" s="151" t="s">
        <v>236</v>
      </c>
      <c r="D1296" s="150" t="s">
        <v>237</v>
      </c>
      <c r="E1296" s="152">
        <v>12.64</v>
      </c>
      <c r="F1296" s="152">
        <v>2.1335999999999999</v>
      </c>
    </row>
    <row r="1297" spans="1:7" s="75" customFormat="1" outlineLevel="1">
      <c r="A1297" s="153" t="s">
        <v>2114</v>
      </c>
      <c r="B1297" s="154" t="s">
        <v>239</v>
      </c>
      <c r="C1297" s="155" t="s">
        <v>240</v>
      </c>
      <c r="D1297" s="154" t="s">
        <v>237</v>
      </c>
      <c r="E1297" s="156">
        <v>0.38</v>
      </c>
      <c r="F1297" s="156">
        <v>6.4144000000000007E-2</v>
      </c>
    </row>
    <row r="1298" spans="1:7" s="76" customFormat="1" ht="24" outlineLevel="1">
      <c r="A1298" s="157" t="s">
        <v>2115</v>
      </c>
      <c r="B1298" s="158" t="s">
        <v>337</v>
      </c>
      <c r="C1298" s="159" t="s">
        <v>338</v>
      </c>
      <c r="D1298" s="158" t="s">
        <v>244</v>
      </c>
      <c r="E1298" s="160">
        <v>0.16</v>
      </c>
      <c r="F1298" s="160">
        <v>2.7008000000000001E-2</v>
      </c>
    </row>
    <row r="1299" spans="1:7" s="76" customFormat="1" outlineLevel="1">
      <c r="A1299" s="161" t="s">
        <v>2116</v>
      </c>
      <c r="B1299" s="162" t="s">
        <v>343</v>
      </c>
      <c r="C1299" s="163" t="s">
        <v>344</v>
      </c>
      <c r="D1299" s="162" t="s">
        <v>244</v>
      </c>
      <c r="E1299" s="164">
        <v>0.22</v>
      </c>
      <c r="F1299" s="164">
        <v>3.7136000000000002E-2</v>
      </c>
    </row>
    <row r="1300" spans="1:7" s="75" customFormat="1" outlineLevel="1">
      <c r="A1300" s="165" t="s">
        <v>2117</v>
      </c>
      <c r="B1300" s="166" t="s">
        <v>2118</v>
      </c>
      <c r="C1300" s="167" t="s">
        <v>2119</v>
      </c>
      <c r="D1300" s="166" t="s">
        <v>274</v>
      </c>
      <c r="E1300" s="168">
        <v>2.8000000000000001E-2</v>
      </c>
      <c r="F1300" s="168">
        <v>4.7260000000000002E-3</v>
      </c>
    </row>
    <row r="1301" spans="1:7" s="70" customFormat="1">
      <c r="A1301" s="145" t="s">
        <v>2120</v>
      </c>
      <c r="B1301" s="146" t="s">
        <v>561</v>
      </c>
      <c r="C1301" s="146" t="s">
        <v>2121</v>
      </c>
      <c r="D1301" s="147" t="s">
        <v>274</v>
      </c>
      <c r="E1301" s="313">
        <v>0.14268</v>
      </c>
      <c r="F1301" s="314"/>
      <c r="G1301" s="148"/>
    </row>
    <row r="1302" spans="1:7" s="70" customFormat="1">
      <c r="A1302" s="145" t="s">
        <v>2122</v>
      </c>
      <c r="B1302" s="146" t="s">
        <v>561</v>
      </c>
      <c r="C1302" s="146" t="s">
        <v>514</v>
      </c>
      <c r="D1302" s="147" t="s">
        <v>274</v>
      </c>
      <c r="E1302" s="313">
        <v>2.6100000000000002E-2</v>
      </c>
      <c r="F1302" s="314"/>
      <c r="G1302" s="148"/>
    </row>
    <row r="1303" spans="1:7" s="70" customFormat="1">
      <c r="A1303" s="179"/>
      <c r="B1303" s="180"/>
      <c r="C1303" s="306" t="s">
        <v>2123</v>
      </c>
      <c r="D1303" s="306"/>
      <c r="E1303" s="180"/>
      <c r="F1303" s="181"/>
      <c r="G1303" s="133"/>
    </row>
    <row r="1304" spans="1:7" s="70" customFormat="1" ht="25.5">
      <c r="A1304" s="145" t="s">
        <v>2124</v>
      </c>
      <c r="B1304" s="146" t="s">
        <v>303</v>
      </c>
      <c r="C1304" s="146" t="s">
        <v>304</v>
      </c>
      <c r="D1304" s="147" t="s">
        <v>270</v>
      </c>
      <c r="E1304" s="311">
        <v>0.95</v>
      </c>
      <c r="F1304" s="312"/>
      <c r="G1304" s="148"/>
    </row>
    <row r="1305" spans="1:7" s="74" customFormat="1" outlineLevel="1">
      <c r="A1305" s="149" t="s">
        <v>2125</v>
      </c>
      <c r="B1305" s="150" t="s">
        <v>231</v>
      </c>
      <c r="C1305" s="151" t="s">
        <v>236</v>
      </c>
      <c r="D1305" s="150" t="s">
        <v>237</v>
      </c>
      <c r="E1305" s="152">
        <v>2.4</v>
      </c>
      <c r="F1305" s="152">
        <v>2.2799999999999998</v>
      </c>
    </row>
    <row r="1306" spans="1:7" s="75" customFormat="1" outlineLevel="1">
      <c r="A1306" s="153" t="s">
        <v>2126</v>
      </c>
      <c r="B1306" s="154" t="s">
        <v>239</v>
      </c>
      <c r="C1306" s="155" t="s">
        <v>240</v>
      </c>
      <c r="D1306" s="154" t="s">
        <v>237</v>
      </c>
      <c r="E1306" s="156">
        <v>0.54</v>
      </c>
      <c r="F1306" s="156">
        <v>0.51300000000000001</v>
      </c>
    </row>
    <row r="1307" spans="1:7" s="76" customFormat="1" outlineLevel="1">
      <c r="A1307" s="157" t="s">
        <v>2127</v>
      </c>
      <c r="B1307" s="158" t="s">
        <v>308</v>
      </c>
      <c r="C1307" s="159" t="s">
        <v>309</v>
      </c>
      <c r="D1307" s="158" t="s">
        <v>244</v>
      </c>
      <c r="E1307" s="160">
        <v>0.08</v>
      </c>
      <c r="F1307" s="160">
        <v>7.5999999999999998E-2</v>
      </c>
    </row>
    <row r="1308" spans="1:7" s="76" customFormat="1" ht="24" outlineLevel="1">
      <c r="A1308" s="161" t="s">
        <v>2128</v>
      </c>
      <c r="B1308" s="162" t="s">
        <v>311</v>
      </c>
      <c r="C1308" s="163" t="s">
        <v>286</v>
      </c>
      <c r="D1308" s="162" t="s">
        <v>244</v>
      </c>
      <c r="E1308" s="164">
        <v>0.46</v>
      </c>
      <c r="F1308" s="164">
        <v>0.437</v>
      </c>
    </row>
    <row r="1309" spans="1:7" s="76" customFormat="1" outlineLevel="1">
      <c r="A1309" s="161" t="s">
        <v>2129</v>
      </c>
      <c r="B1309" s="162" t="s">
        <v>288</v>
      </c>
      <c r="C1309" s="163" t="s">
        <v>289</v>
      </c>
      <c r="D1309" s="162" t="s">
        <v>244</v>
      </c>
      <c r="E1309" s="164">
        <v>0.92</v>
      </c>
      <c r="F1309" s="164">
        <v>0.874</v>
      </c>
    </row>
    <row r="1310" spans="1:7" s="75" customFormat="1" outlineLevel="1">
      <c r="A1310" s="165" t="s">
        <v>2130</v>
      </c>
      <c r="B1310" s="166" t="s">
        <v>299</v>
      </c>
      <c r="C1310" s="167" t="s">
        <v>300</v>
      </c>
      <c r="D1310" s="166" t="s">
        <v>270</v>
      </c>
      <c r="E1310" s="168">
        <v>0.15</v>
      </c>
      <c r="F1310" s="168">
        <v>0.14249999999999999</v>
      </c>
    </row>
    <row r="1311" spans="1:7" s="75" customFormat="1" outlineLevel="1">
      <c r="A1311" s="169" t="s">
        <v>2131</v>
      </c>
      <c r="B1311" s="170" t="s">
        <v>268</v>
      </c>
      <c r="C1311" s="171" t="s">
        <v>269</v>
      </c>
      <c r="D1311" s="170" t="s">
        <v>270</v>
      </c>
      <c r="E1311" s="172">
        <v>1.3</v>
      </c>
      <c r="F1311" s="172">
        <v>1.2350000000000001</v>
      </c>
    </row>
    <row r="1312" spans="1:7" s="70" customFormat="1" ht="25.5">
      <c r="A1312" s="145" t="s">
        <v>2132</v>
      </c>
      <c r="B1312" s="146" t="s">
        <v>326</v>
      </c>
      <c r="C1312" s="146" t="s">
        <v>2133</v>
      </c>
      <c r="D1312" s="147" t="s">
        <v>248</v>
      </c>
      <c r="E1312" s="311">
        <v>1.2200000000000001E-2</v>
      </c>
      <c r="F1312" s="312"/>
      <c r="G1312" s="148"/>
    </row>
    <row r="1313" spans="1:7" s="74" customFormat="1" outlineLevel="1">
      <c r="A1313" s="149" t="s">
        <v>2134</v>
      </c>
      <c r="B1313" s="150" t="s">
        <v>231</v>
      </c>
      <c r="C1313" s="151" t="s">
        <v>236</v>
      </c>
      <c r="D1313" s="150" t="s">
        <v>237</v>
      </c>
      <c r="E1313" s="152">
        <v>337.48</v>
      </c>
      <c r="F1313" s="152">
        <v>4.1173000000000002</v>
      </c>
    </row>
    <row r="1314" spans="1:7" s="75" customFormat="1" outlineLevel="1">
      <c r="A1314" s="153" t="s">
        <v>2135</v>
      </c>
      <c r="B1314" s="154" t="s">
        <v>239</v>
      </c>
      <c r="C1314" s="155" t="s">
        <v>240</v>
      </c>
      <c r="D1314" s="154" t="s">
        <v>237</v>
      </c>
      <c r="E1314" s="156">
        <v>22.61</v>
      </c>
      <c r="F1314" s="156">
        <v>0.27584199999999998</v>
      </c>
    </row>
    <row r="1315" spans="1:7" s="76" customFormat="1" outlineLevel="1">
      <c r="A1315" s="157" t="s">
        <v>2136</v>
      </c>
      <c r="B1315" s="158" t="s">
        <v>331</v>
      </c>
      <c r="C1315" s="159" t="s">
        <v>332</v>
      </c>
      <c r="D1315" s="158" t="s">
        <v>244</v>
      </c>
      <c r="E1315" s="160">
        <v>0.27</v>
      </c>
      <c r="F1315" s="160">
        <v>3.2940000000000001E-3</v>
      </c>
    </row>
    <row r="1316" spans="1:7" s="76" customFormat="1" outlineLevel="1">
      <c r="A1316" s="161" t="s">
        <v>2137</v>
      </c>
      <c r="B1316" s="162" t="s">
        <v>334</v>
      </c>
      <c r="C1316" s="163" t="s">
        <v>335</v>
      </c>
      <c r="D1316" s="162" t="s">
        <v>244</v>
      </c>
      <c r="E1316" s="164">
        <v>16.78</v>
      </c>
      <c r="F1316" s="164">
        <v>0.20471600000000001</v>
      </c>
    </row>
    <row r="1317" spans="1:7" s="76" customFormat="1" ht="24" outlineLevel="1">
      <c r="A1317" s="161" t="s">
        <v>2138</v>
      </c>
      <c r="B1317" s="162" t="s">
        <v>337</v>
      </c>
      <c r="C1317" s="163" t="s">
        <v>338</v>
      </c>
      <c r="D1317" s="162" t="s">
        <v>244</v>
      </c>
      <c r="E1317" s="164">
        <v>0.39</v>
      </c>
      <c r="F1317" s="164">
        <v>4.7580000000000001E-3</v>
      </c>
    </row>
    <row r="1318" spans="1:7" s="76" customFormat="1" outlineLevel="1">
      <c r="A1318" s="161" t="s">
        <v>2139</v>
      </c>
      <c r="B1318" s="162" t="s">
        <v>340</v>
      </c>
      <c r="C1318" s="163" t="s">
        <v>341</v>
      </c>
      <c r="D1318" s="162" t="s">
        <v>244</v>
      </c>
      <c r="E1318" s="164">
        <v>0.74</v>
      </c>
      <c r="F1318" s="164">
        <v>9.0279999999999996E-3</v>
      </c>
    </row>
    <row r="1319" spans="1:7" s="76" customFormat="1" outlineLevel="1">
      <c r="A1319" s="161" t="s">
        <v>2140</v>
      </c>
      <c r="B1319" s="162" t="s">
        <v>343</v>
      </c>
      <c r="C1319" s="163" t="s">
        <v>344</v>
      </c>
      <c r="D1319" s="162" t="s">
        <v>244</v>
      </c>
      <c r="E1319" s="164">
        <v>0.65</v>
      </c>
      <c r="F1319" s="164">
        <v>7.9299999999999995E-3</v>
      </c>
    </row>
    <row r="1320" spans="1:7" s="75" customFormat="1" outlineLevel="1">
      <c r="A1320" s="165" t="s">
        <v>2141</v>
      </c>
      <c r="B1320" s="166" t="s">
        <v>346</v>
      </c>
      <c r="C1320" s="167" t="s">
        <v>347</v>
      </c>
      <c r="D1320" s="166" t="s">
        <v>270</v>
      </c>
      <c r="E1320" s="168">
        <v>102</v>
      </c>
      <c r="F1320" s="168">
        <v>1.2444</v>
      </c>
    </row>
    <row r="1321" spans="1:7" s="75" customFormat="1" outlineLevel="1">
      <c r="A1321" s="169" t="s">
        <v>2142</v>
      </c>
      <c r="B1321" s="170" t="s">
        <v>299</v>
      </c>
      <c r="C1321" s="171" t="s">
        <v>300</v>
      </c>
      <c r="D1321" s="170" t="s">
        <v>270</v>
      </c>
      <c r="E1321" s="172">
        <v>0.28299999999999997</v>
      </c>
      <c r="F1321" s="172">
        <v>3.4529999999999999E-3</v>
      </c>
    </row>
    <row r="1322" spans="1:7" s="75" customFormat="1" outlineLevel="1">
      <c r="A1322" s="169" t="s">
        <v>2143</v>
      </c>
      <c r="B1322" s="170" t="s">
        <v>350</v>
      </c>
      <c r="C1322" s="171" t="s">
        <v>351</v>
      </c>
      <c r="D1322" s="170" t="s">
        <v>274</v>
      </c>
      <c r="E1322" s="172">
        <v>1.7999999999999999E-2</v>
      </c>
      <c r="F1322" s="172">
        <v>2.2000000000000001E-4</v>
      </c>
    </row>
    <row r="1323" spans="1:7" s="75" customFormat="1" outlineLevel="1">
      <c r="A1323" s="169" t="s">
        <v>2144</v>
      </c>
      <c r="B1323" s="170" t="s">
        <v>353</v>
      </c>
      <c r="C1323" s="171" t="s">
        <v>354</v>
      </c>
      <c r="D1323" s="170" t="s">
        <v>274</v>
      </c>
      <c r="E1323" s="172">
        <v>2.5000000000000001E-2</v>
      </c>
      <c r="F1323" s="172">
        <v>3.0499999999999999E-4</v>
      </c>
    </row>
    <row r="1324" spans="1:7" s="75" customFormat="1" outlineLevel="1">
      <c r="A1324" s="169" t="s">
        <v>2145</v>
      </c>
      <c r="B1324" s="170" t="s">
        <v>356</v>
      </c>
      <c r="C1324" s="171" t="s">
        <v>357</v>
      </c>
      <c r="D1324" s="170" t="s">
        <v>274</v>
      </c>
      <c r="E1324" s="172">
        <v>2.8000000000000001E-2</v>
      </c>
      <c r="F1324" s="172">
        <v>3.4200000000000002E-4</v>
      </c>
    </row>
    <row r="1325" spans="1:7" s="75" customFormat="1" outlineLevel="1">
      <c r="A1325" s="169" t="s">
        <v>2146</v>
      </c>
      <c r="B1325" s="170" t="s">
        <v>359</v>
      </c>
      <c r="C1325" s="171" t="s">
        <v>360</v>
      </c>
      <c r="D1325" s="170" t="s">
        <v>361</v>
      </c>
      <c r="E1325" s="172">
        <v>88.2</v>
      </c>
      <c r="F1325" s="172">
        <v>1.0760000000000001</v>
      </c>
    </row>
    <row r="1326" spans="1:7" s="75" customFormat="1" ht="24" outlineLevel="1">
      <c r="A1326" s="169" t="s">
        <v>2147</v>
      </c>
      <c r="B1326" s="170" t="s">
        <v>363</v>
      </c>
      <c r="C1326" s="171" t="s">
        <v>364</v>
      </c>
      <c r="D1326" s="170" t="s">
        <v>270</v>
      </c>
      <c r="E1326" s="172">
        <v>0.22</v>
      </c>
      <c r="F1326" s="172">
        <v>2.6840000000000002E-3</v>
      </c>
    </row>
    <row r="1327" spans="1:7" s="75" customFormat="1" outlineLevel="1">
      <c r="A1327" s="169" t="s">
        <v>2148</v>
      </c>
      <c r="B1327" s="170" t="s">
        <v>366</v>
      </c>
      <c r="C1327" s="171" t="s">
        <v>367</v>
      </c>
      <c r="D1327" s="170" t="s">
        <v>361</v>
      </c>
      <c r="E1327" s="172">
        <v>44.8</v>
      </c>
      <c r="F1327" s="172">
        <v>0.54656000000000005</v>
      </c>
    </row>
    <row r="1328" spans="1:7" s="70" customFormat="1">
      <c r="A1328" s="145" t="s">
        <v>2149</v>
      </c>
      <c r="B1328" s="146" t="s">
        <v>2111</v>
      </c>
      <c r="C1328" s="146" t="s">
        <v>2112</v>
      </c>
      <c r="D1328" s="147" t="s">
        <v>274</v>
      </c>
      <c r="E1328" s="311">
        <v>4.6519999999999999E-2</v>
      </c>
      <c r="F1328" s="312"/>
      <c r="G1328" s="148"/>
    </row>
    <row r="1329" spans="1:7" s="74" customFormat="1" outlineLevel="1">
      <c r="A1329" s="149" t="s">
        <v>2150</v>
      </c>
      <c r="B1329" s="150" t="s">
        <v>231</v>
      </c>
      <c r="C1329" s="151" t="s">
        <v>236</v>
      </c>
      <c r="D1329" s="150" t="s">
        <v>237</v>
      </c>
      <c r="E1329" s="152">
        <v>12.64</v>
      </c>
      <c r="F1329" s="152">
        <v>0.58801300000000001</v>
      </c>
    </row>
    <row r="1330" spans="1:7" s="75" customFormat="1" outlineLevel="1">
      <c r="A1330" s="153" t="s">
        <v>2151</v>
      </c>
      <c r="B1330" s="154" t="s">
        <v>239</v>
      </c>
      <c r="C1330" s="155" t="s">
        <v>240</v>
      </c>
      <c r="D1330" s="154" t="s">
        <v>237</v>
      </c>
      <c r="E1330" s="156">
        <v>0.38</v>
      </c>
      <c r="F1330" s="156">
        <v>1.7677999999999999E-2</v>
      </c>
    </row>
    <row r="1331" spans="1:7" s="76" customFormat="1" ht="24" outlineLevel="1">
      <c r="A1331" s="157" t="s">
        <v>2152</v>
      </c>
      <c r="B1331" s="158" t="s">
        <v>337</v>
      </c>
      <c r="C1331" s="159" t="s">
        <v>338</v>
      </c>
      <c r="D1331" s="158" t="s">
        <v>244</v>
      </c>
      <c r="E1331" s="160">
        <v>0.16</v>
      </c>
      <c r="F1331" s="160">
        <v>7.443E-3</v>
      </c>
    </row>
    <row r="1332" spans="1:7" s="76" customFormat="1" outlineLevel="1">
      <c r="A1332" s="161" t="s">
        <v>2153</v>
      </c>
      <c r="B1332" s="162" t="s">
        <v>343</v>
      </c>
      <c r="C1332" s="163" t="s">
        <v>344</v>
      </c>
      <c r="D1332" s="162" t="s">
        <v>244</v>
      </c>
      <c r="E1332" s="164">
        <v>0.22</v>
      </c>
      <c r="F1332" s="164">
        <v>1.0234E-2</v>
      </c>
    </row>
    <row r="1333" spans="1:7" s="75" customFormat="1" outlineLevel="1">
      <c r="A1333" s="165" t="s">
        <v>2154</v>
      </c>
      <c r="B1333" s="166" t="s">
        <v>2118</v>
      </c>
      <c r="C1333" s="167" t="s">
        <v>2119</v>
      </c>
      <c r="D1333" s="166" t="s">
        <v>274</v>
      </c>
      <c r="E1333" s="168">
        <v>2.8000000000000001E-2</v>
      </c>
      <c r="F1333" s="168">
        <v>1.3029999999999999E-3</v>
      </c>
    </row>
    <row r="1334" spans="1:7" s="70" customFormat="1">
      <c r="A1334" s="145" t="s">
        <v>2155</v>
      </c>
      <c r="B1334" s="146" t="s">
        <v>561</v>
      </c>
      <c r="C1334" s="146" t="s">
        <v>2121</v>
      </c>
      <c r="D1334" s="147" t="s">
        <v>274</v>
      </c>
      <c r="E1334" s="313">
        <v>3.3619999999999997E-2</v>
      </c>
      <c r="F1334" s="314"/>
      <c r="G1334" s="148"/>
    </row>
    <row r="1335" spans="1:7" s="70" customFormat="1">
      <c r="A1335" s="145" t="s">
        <v>2156</v>
      </c>
      <c r="B1335" s="146" t="s">
        <v>561</v>
      </c>
      <c r="C1335" s="146" t="s">
        <v>406</v>
      </c>
      <c r="D1335" s="147" t="s">
        <v>274</v>
      </c>
      <c r="E1335" s="313">
        <v>1.29E-2</v>
      </c>
      <c r="F1335" s="314"/>
      <c r="G1335" s="148"/>
    </row>
    <row r="1336" spans="1:7" s="70" customFormat="1" ht="38.25">
      <c r="A1336" s="145" t="s">
        <v>2157</v>
      </c>
      <c r="B1336" s="146" t="s">
        <v>2158</v>
      </c>
      <c r="C1336" s="146" t="s">
        <v>2159</v>
      </c>
      <c r="D1336" s="147" t="s">
        <v>411</v>
      </c>
      <c r="E1336" s="311">
        <v>0.27760000000000001</v>
      </c>
      <c r="F1336" s="312"/>
      <c r="G1336" s="148"/>
    </row>
    <row r="1337" spans="1:7" s="74" customFormat="1" outlineLevel="1">
      <c r="A1337" s="149" t="s">
        <v>2160</v>
      </c>
      <c r="B1337" s="150" t="s">
        <v>231</v>
      </c>
      <c r="C1337" s="151" t="s">
        <v>236</v>
      </c>
      <c r="D1337" s="150" t="s">
        <v>237</v>
      </c>
      <c r="E1337" s="152">
        <v>492.84</v>
      </c>
      <c r="F1337" s="152">
        <v>136.8124</v>
      </c>
    </row>
    <row r="1338" spans="1:7" s="75" customFormat="1" outlineLevel="1">
      <c r="A1338" s="153" t="s">
        <v>2161</v>
      </c>
      <c r="B1338" s="154" t="s">
        <v>239</v>
      </c>
      <c r="C1338" s="155" t="s">
        <v>240</v>
      </c>
      <c r="D1338" s="154" t="s">
        <v>237</v>
      </c>
      <c r="E1338" s="156">
        <v>2.84</v>
      </c>
      <c r="F1338" s="156">
        <v>0.78838399999999997</v>
      </c>
    </row>
    <row r="1339" spans="1:7" s="76" customFormat="1" outlineLevel="1">
      <c r="A1339" s="157" t="s">
        <v>2162</v>
      </c>
      <c r="B1339" s="158" t="s">
        <v>331</v>
      </c>
      <c r="C1339" s="159" t="s">
        <v>332</v>
      </c>
      <c r="D1339" s="158" t="s">
        <v>244</v>
      </c>
      <c r="E1339" s="160">
        <v>1.32</v>
      </c>
      <c r="F1339" s="160">
        <v>0.36643199999999998</v>
      </c>
    </row>
    <row r="1340" spans="1:7" s="76" customFormat="1" outlineLevel="1">
      <c r="A1340" s="161" t="s">
        <v>2163</v>
      </c>
      <c r="B1340" s="162" t="s">
        <v>512</v>
      </c>
      <c r="C1340" s="163" t="s">
        <v>344</v>
      </c>
      <c r="D1340" s="162" t="s">
        <v>244</v>
      </c>
      <c r="E1340" s="164">
        <v>0.36</v>
      </c>
      <c r="F1340" s="164">
        <v>9.9935999999999997E-2</v>
      </c>
    </row>
    <row r="1341" spans="1:7" s="75" customFormat="1" outlineLevel="1">
      <c r="A1341" s="165" t="s">
        <v>2164</v>
      </c>
      <c r="B1341" s="166" t="s">
        <v>299</v>
      </c>
      <c r="C1341" s="167" t="s">
        <v>300</v>
      </c>
      <c r="D1341" s="166" t="s">
        <v>270</v>
      </c>
      <c r="E1341" s="168">
        <v>3.85</v>
      </c>
      <c r="F1341" s="168">
        <v>1.0688</v>
      </c>
    </row>
    <row r="1342" spans="1:7" s="75" customFormat="1" outlineLevel="1">
      <c r="A1342" s="169" t="s">
        <v>2165</v>
      </c>
      <c r="B1342" s="170" t="s">
        <v>2166</v>
      </c>
      <c r="C1342" s="171" t="s">
        <v>2167</v>
      </c>
      <c r="D1342" s="170" t="s">
        <v>361</v>
      </c>
      <c r="E1342" s="172">
        <v>100</v>
      </c>
      <c r="F1342" s="172">
        <v>27.76</v>
      </c>
    </row>
    <row r="1343" spans="1:7" s="75" customFormat="1" ht="24" outlineLevel="1">
      <c r="A1343" s="169" t="s">
        <v>2168</v>
      </c>
      <c r="B1343" s="170" t="s">
        <v>2169</v>
      </c>
      <c r="C1343" s="171" t="s">
        <v>2170</v>
      </c>
      <c r="D1343" s="170" t="s">
        <v>270</v>
      </c>
      <c r="E1343" s="172">
        <v>0.01</v>
      </c>
      <c r="F1343" s="172">
        <v>2.7759999999999998E-3</v>
      </c>
    </row>
    <row r="1344" spans="1:7" s="75" customFormat="1" outlineLevel="1">
      <c r="A1344" s="169" t="s">
        <v>2171</v>
      </c>
      <c r="B1344" s="170" t="s">
        <v>1571</v>
      </c>
      <c r="C1344" s="171" t="s">
        <v>1572</v>
      </c>
      <c r="D1344" s="170" t="s">
        <v>270</v>
      </c>
      <c r="E1344" s="172">
        <v>3</v>
      </c>
      <c r="F1344" s="172">
        <v>0.83279999999999998</v>
      </c>
    </row>
    <row r="1345" spans="1:7" s="70" customFormat="1" ht="63.75">
      <c r="A1345" s="145" t="s">
        <v>2172</v>
      </c>
      <c r="B1345" s="146" t="s">
        <v>2173</v>
      </c>
      <c r="C1345" s="146" t="s">
        <v>2174</v>
      </c>
      <c r="D1345" s="147" t="s">
        <v>411</v>
      </c>
      <c r="E1345" s="311">
        <v>5.1999999999999998E-2</v>
      </c>
      <c r="F1345" s="312"/>
      <c r="G1345" s="148"/>
    </row>
    <row r="1346" spans="1:7" s="74" customFormat="1" outlineLevel="1">
      <c r="A1346" s="149" t="s">
        <v>2175</v>
      </c>
      <c r="B1346" s="150" t="s">
        <v>231</v>
      </c>
      <c r="C1346" s="151" t="s">
        <v>236</v>
      </c>
      <c r="D1346" s="150" t="s">
        <v>237</v>
      </c>
      <c r="E1346" s="152">
        <v>1300</v>
      </c>
      <c r="F1346" s="152">
        <v>67.599999999999994</v>
      </c>
    </row>
    <row r="1347" spans="1:7" s="75" customFormat="1" outlineLevel="1">
      <c r="A1347" s="153" t="s">
        <v>2176</v>
      </c>
      <c r="B1347" s="154" t="s">
        <v>239</v>
      </c>
      <c r="C1347" s="155" t="s">
        <v>240</v>
      </c>
      <c r="D1347" s="154" t="s">
        <v>237</v>
      </c>
      <c r="E1347" s="156">
        <v>197.46</v>
      </c>
      <c r="F1347" s="156">
        <v>10.267899999999999</v>
      </c>
    </row>
    <row r="1348" spans="1:7" s="76" customFormat="1" outlineLevel="1">
      <c r="A1348" s="157" t="s">
        <v>2177</v>
      </c>
      <c r="B1348" s="158" t="s">
        <v>331</v>
      </c>
      <c r="C1348" s="159" t="s">
        <v>332</v>
      </c>
      <c r="D1348" s="158" t="s">
        <v>244</v>
      </c>
      <c r="E1348" s="160">
        <v>0.66</v>
      </c>
      <c r="F1348" s="160">
        <v>3.4320000000000003E-2</v>
      </c>
    </row>
    <row r="1349" spans="1:7" s="76" customFormat="1" outlineLevel="1">
      <c r="A1349" s="161" t="s">
        <v>2178</v>
      </c>
      <c r="B1349" s="162" t="s">
        <v>1971</v>
      </c>
      <c r="C1349" s="163" t="s">
        <v>1972</v>
      </c>
      <c r="D1349" s="162" t="s">
        <v>244</v>
      </c>
      <c r="E1349" s="164">
        <v>193</v>
      </c>
      <c r="F1349" s="164">
        <v>10.036</v>
      </c>
    </row>
    <row r="1350" spans="1:7" s="76" customFormat="1" outlineLevel="1">
      <c r="A1350" s="161" t="s">
        <v>2179</v>
      </c>
      <c r="B1350" s="162" t="s">
        <v>2180</v>
      </c>
      <c r="C1350" s="163" t="s">
        <v>1385</v>
      </c>
      <c r="D1350" s="162" t="s">
        <v>244</v>
      </c>
      <c r="E1350" s="164">
        <v>9</v>
      </c>
      <c r="F1350" s="164">
        <v>0.46800000000000003</v>
      </c>
    </row>
    <row r="1351" spans="1:7" s="76" customFormat="1" ht="24" outlineLevel="1">
      <c r="A1351" s="161" t="s">
        <v>2181</v>
      </c>
      <c r="B1351" s="162" t="s">
        <v>2054</v>
      </c>
      <c r="C1351" s="163" t="s">
        <v>2055</v>
      </c>
      <c r="D1351" s="162" t="s">
        <v>244</v>
      </c>
      <c r="E1351" s="164">
        <v>12</v>
      </c>
      <c r="F1351" s="164">
        <v>0.624</v>
      </c>
    </row>
    <row r="1352" spans="1:7" s="75" customFormat="1" outlineLevel="1">
      <c r="A1352" s="165" t="s">
        <v>2182</v>
      </c>
      <c r="B1352" s="166" t="s">
        <v>299</v>
      </c>
      <c r="C1352" s="167" t="s">
        <v>300</v>
      </c>
      <c r="D1352" s="166" t="s">
        <v>270</v>
      </c>
      <c r="E1352" s="168">
        <v>2.5</v>
      </c>
      <c r="F1352" s="168">
        <v>0.13</v>
      </c>
    </row>
    <row r="1353" spans="1:7" s="75" customFormat="1" outlineLevel="1">
      <c r="A1353" s="169" t="s">
        <v>2183</v>
      </c>
      <c r="B1353" s="170" t="s">
        <v>2058</v>
      </c>
      <c r="C1353" s="171" t="s">
        <v>2059</v>
      </c>
      <c r="D1353" s="170" t="s">
        <v>270</v>
      </c>
      <c r="E1353" s="172">
        <v>3.6</v>
      </c>
      <c r="F1353" s="172">
        <v>0.18720000000000001</v>
      </c>
    </row>
    <row r="1354" spans="1:7" s="75" customFormat="1" outlineLevel="1">
      <c r="A1354" s="169" t="s">
        <v>2184</v>
      </c>
      <c r="B1354" s="170" t="s">
        <v>2185</v>
      </c>
      <c r="C1354" s="171" t="s">
        <v>2186</v>
      </c>
      <c r="D1354" s="170" t="s">
        <v>361</v>
      </c>
      <c r="E1354" s="172">
        <v>102</v>
      </c>
      <c r="F1354" s="172">
        <v>5.3040000000000003</v>
      </c>
    </row>
    <row r="1355" spans="1:7" s="75" customFormat="1" ht="24" outlineLevel="1">
      <c r="A1355" s="169" t="s">
        <v>2187</v>
      </c>
      <c r="B1355" s="170" t="s">
        <v>2067</v>
      </c>
      <c r="C1355" s="171" t="s">
        <v>2068</v>
      </c>
      <c r="D1355" s="170" t="s">
        <v>274</v>
      </c>
      <c r="E1355" s="172">
        <v>0.08</v>
      </c>
      <c r="F1355" s="172">
        <v>4.1599999999999996E-3</v>
      </c>
    </row>
    <row r="1356" spans="1:7" s="75" customFormat="1" outlineLevel="1">
      <c r="A1356" s="169" t="s">
        <v>2188</v>
      </c>
      <c r="B1356" s="170" t="s">
        <v>2189</v>
      </c>
      <c r="C1356" s="171" t="s">
        <v>2190</v>
      </c>
      <c r="D1356" s="170" t="s">
        <v>274</v>
      </c>
      <c r="E1356" s="172">
        <v>2.7E-2</v>
      </c>
      <c r="F1356" s="172">
        <v>1.4040000000000001E-3</v>
      </c>
    </row>
    <row r="1357" spans="1:7" s="75" customFormat="1" outlineLevel="1">
      <c r="A1357" s="169" t="s">
        <v>2191</v>
      </c>
      <c r="B1357" s="170" t="s">
        <v>2070</v>
      </c>
      <c r="C1357" s="171" t="s">
        <v>2071</v>
      </c>
      <c r="D1357" s="170" t="s">
        <v>274</v>
      </c>
      <c r="E1357" s="172">
        <v>8.2000000000000003E-2</v>
      </c>
      <c r="F1357" s="172">
        <v>4.2640000000000004E-3</v>
      </c>
    </row>
    <row r="1358" spans="1:7" s="75" customFormat="1" outlineLevel="1">
      <c r="A1358" s="169" t="s">
        <v>2192</v>
      </c>
      <c r="B1358" s="170" t="s">
        <v>2073</v>
      </c>
      <c r="C1358" s="171" t="s">
        <v>2074</v>
      </c>
      <c r="D1358" s="170" t="s">
        <v>396</v>
      </c>
      <c r="E1358" s="172">
        <v>31.53</v>
      </c>
      <c r="F1358" s="172">
        <v>1.6395999999999999</v>
      </c>
    </row>
    <row r="1359" spans="1:7" s="75" customFormat="1" ht="24" outlineLevel="1">
      <c r="A1359" s="169" t="s">
        <v>2193</v>
      </c>
      <c r="B1359" s="170" t="s">
        <v>2076</v>
      </c>
      <c r="C1359" s="171" t="s">
        <v>2077</v>
      </c>
      <c r="D1359" s="170" t="s">
        <v>270</v>
      </c>
      <c r="E1359" s="172">
        <v>3.44E-2</v>
      </c>
      <c r="F1359" s="172">
        <v>1.789E-3</v>
      </c>
    </row>
    <row r="1360" spans="1:7" s="75" customFormat="1" outlineLevel="1">
      <c r="A1360" s="169" t="s">
        <v>2194</v>
      </c>
      <c r="B1360" s="170" t="s">
        <v>2195</v>
      </c>
      <c r="C1360" s="171" t="s">
        <v>2196</v>
      </c>
      <c r="D1360" s="170" t="s">
        <v>396</v>
      </c>
      <c r="E1360" s="172">
        <v>5</v>
      </c>
      <c r="F1360" s="172">
        <v>0.26</v>
      </c>
    </row>
    <row r="1361" spans="1:7" s="75" customFormat="1" outlineLevel="1">
      <c r="A1361" s="169" t="s">
        <v>2197</v>
      </c>
      <c r="B1361" s="170" t="s">
        <v>2079</v>
      </c>
      <c r="C1361" s="171" t="s">
        <v>2080</v>
      </c>
      <c r="D1361" s="170" t="s">
        <v>274</v>
      </c>
      <c r="E1361" s="172">
        <v>4.4999999999999997E-3</v>
      </c>
      <c r="F1361" s="172">
        <v>2.34E-4</v>
      </c>
    </row>
    <row r="1362" spans="1:7" s="75" customFormat="1" outlineLevel="1">
      <c r="A1362" s="169" t="s">
        <v>2198</v>
      </c>
      <c r="B1362" s="170" t="s">
        <v>2082</v>
      </c>
      <c r="C1362" s="171" t="s">
        <v>2083</v>
      </c>
      <c r="D1362" s="170" t="s">
        <v>396</v>
      </c>
      <c r="E1362" s="172">
        <v>7.0000000000000007E-2</v>
      </c>
      <c r="F1362" s="172">
        <v>3.64E-3</v>
      </c>
    </row>
    <row r="1363" spans="1:7" s="75" customFormat="1" outlineLevel="1">
      <c r="A1363" s="169" t="s">
        <v>2199</v>
      </c>
      <c r="B1363" s="170" t="s">
        <v>2200</v>
      </c>
      <c r="C1363" s="171" t="s">
        <v>2201</v>
      </c>
      <c r="D1363" s="170" t="s">
        <v>274</v>
      </c>
      <c r="E1363" s="172">
        <v>0.01</v>
      </c>
      <c r="F1363" s="172">
        <v>5.1999999999999995E-4</v>
      </c>
    </row>
    <row r="1364" spans="1:7" s="70" customFormat="1">
      <c r="A1364" s="145" t="s">
        <v>2202</v>
      </c>
      <c r="B1364" s="146" t="s">
        <v>2203</v>
      </c>
      <c r="C1364" s="146" t="s">
        <v>2204</v>
      </c>
      <c r="D1364" s="147" t="s">
        <v>1694</v>
      </c>
      <c r="E1364" s="311">
        <v>0.1195</v>
      </c>
      <c r="F1364" s="312"/>
      <c r="G1364" s="148"/>
    </row>
    <row r="1365" spans="1:7" s="74" customFormat="1" outlineLevel="1">
      <c r="A1365" s="149" t="s">
        <v>2205</v>
      </c>
      <c r="B1365" s="150" t="s">
        <v>231</v>
      </c>
      <c r="C1365" s="151" t="s">
        <v>236</v>
      </c>
      <c r="D1365" s="150" t="s">
        <v>237</v>
      </c>
      <c r="E1365" s="152">
        <v>41.5</v>
      </c>
      <c r="F1365" s="152">
        <v>4.9592000000000001</v>
      </c>
    </row>
    <row r="1366" spans="1:7" s="75" customFormat="1" outlineLevel="1">
      <c r="A1366" s="153" t="s">
        <v>2206</v>
      </c>
      <c r="B1366" s="154" t="s">
        <v>239</v>
      </c>
      <c r="C1366" s="155" t="s">
        <v>240</v>
      </c>
      <c r="D1366" s="154" t="s">
        <v>237</v>
      </c>
      <c r="E1366" s="156">
        <v>2.59</v>
      </c>
      <c r="F1366" s="156">
        <v>0.30950499999999997</v>
      </c>
    </row>
    <row r="1367" spans="1:7" s="76" customFormat="1" outlineLevel="1">
      <c r="A1367" s="157" t="s">
        <v>2207</v>
      </c>
      <c r="B1367" s="158" t="s">
        <v>578</v>
      </c>
      <c r="C1367" s="159" t="s">
        <v>579</v>
      </c>
      <c r="D1367" s="158" t="s">
        <v>244</v>
      </c>
      <c r="E1367" s="160">
        <v>5.8</v>
      </c>
      <c r="F1367" s="160">
        <v>0.69310000000000005</v>
      </c>
    </row>
    <row r="1368" spans="1:7" s="76" customFormat="1" outlineLevel="1">
      <c r="A1368" s="161" t="s">
        <v>2208</v>
      </c>
      <c r="B1368" s="162" t="s">
        <v>512</v>
      </c>
      <c r="C1368" s="163" t="s">
        <v>344</v>
      </c>
      <c r="D1368" s="162" t="s">
        <v>244</v>
      </c>
      <c r="E1368" s="164">
        <v>2.21</v>
      </c>
      <c r="F1368" s="164">
        <v>0.26409500000000002</v>
      </c>
    </row>
    <row r="1369" spans="1:7" s="75" customFormat="1" outlineLevel="1">
      <c r="A1369" s="165" t="s">
        <v>2209</v>
      </c>
      <c r="B1369" s="166" t="s">
        <v>299</v>
      </c>
      <c r="C1369" s="167" t="s">
        <v>300</v>
      </c>
      <c r="D1369" s="166" t="s">
        <v>270</v>
      </c>
      <c r="E1369" s="168">
        <v>0.1</v>
      </c>
      <c r="F1369" s="168">
        <v>1.1950000000000001E-2</v>
      </c>
    </row>
    <row r="1370" spans="1:7" s="75" customFormat="1" ht="24" outlineLevel="1">
      <c r="A1370" s="169" t="s">
        <v>2210</v>
      </c>
      <c r="B1370" s="170" t="s">
        <v>2211</v>
      </c>
      <c r="C1370" s="171" t="s">
        <v>2212</v>
      </c>
      <c r="D1370" s="170" t="s">
        <v>274</v>
      </c>
      <c r="E1370" s="172">
        <v>0.15</v>
      </c>
      <c r="F1370" s="172">
        <v>1.7925E-2</v>
      </c>
    </row>
    <row r="1371" spans="1:7" s="75" customFormat="1" outlineLevel="1">
      <c r="A1371" s="169" t="s">
        <v>2213</v>
      </c>
      <c r="B1371" s="170" t="s">
        <v>1017</v>
      </c>
      <c r="C1371" s="171" t="s">
        <v>1018</v>
      </c>
      <c r="D1371" s="170" t="s">
        <v>274</v>
      </c>
      <c r="E1371" s="172">
        <v>0.02</v>
      </c>
      <c r="F1371" s="172">
        <v>2.3900000000000002E-3</v>
      </c>
    </row>
    <row r="1372" spans="1:7" s="70" customFormat="1">
      <c r="A1372" s="145" t="s">
        <v>2214</v>
      </c>
      <c r="B1372" s="146" t="s">
        <v>561</v>
      </c>
      <c r="C1372" s="146" t="s">
        <v>2215</v>
      </c>
      <c r="D1372" s="147" t="s">
        <v>1296</v>
      </c>
      <c r="E1372" s="313">
        <v>11.95</v>
      </c>
      <c r="F1372" s="314"/>
      <c r="G1372" s="148"/>
    </row>
    <row r="1373" spans="1:7" ht="15.75">
      <c r="A1373" s="315" t="s">
        <v>2216</v>
      </c>
      <c r="B1373" s="316"/>
      <c r="C1373" s="316"/>
      <c r="D1373" s="316"/>
      <c r="E1373" s="316"/>
      <c r="F1373" s="317"/>
      <c r="G1373" s="132"/>
    </row>
    <row r="1374" spans="1:7" s="70" customFormat="1">
      <c r="A1374" s="179"/>
      <c r="B1374" s="180"/>
      <c r="C1374" s="306" t="s">
        <v>2217</v>
      </c>
      <c r="D1374" s="306"/>
      <c r="E1374" s="180"/>
      <c r="F1374" s="181"/>
      <c r="G1374" s="133"/>
    </row>
    <row r="1375" spans="1:7" s="70" customFormat="1">
      <c r="A1375" s="145" t="s">
        <v>2218</v>
      </c>
      <c r="B1375" s="146" t="s">
        <v>2219</v>
      </c>
      <c r="C1375" s="146" t="s">
        <v>2220</v>
      </c>
      <c r="D1375" s="147" t="s">
        <v>274</v>
      </c>
      <c r="E1375" s="311">
        <v>3.2599999999999997E-2</v>
      </c>
      <c r="F1375" s="312"/>
      <c r="G1375" s="148"/>
    </row>
    <row r="1376" spans="1:7" s="74" customFormat="1" outlineLevel="1">
      <c r="A1376" s="149" t="s">
        <v>2221</v>
      </c>
      <c r="B1376" s="150" t="s">
        <v>231</v>
      </c>
      <c r="C1376" s="151" t="s">
        <v>236</v>
      </c>
      <c r="D1376" s="150" t="s">
        <v>237</v>
      </c>
      <c r="E1376" s="152">
        <v>215.82</v>
      </c>
      <c r="F1376" s="152">
        <v>7.0357000000000003</v>
      </c>
    </row>
    <row r="1377" spans="1:7" s="75" customFormat="1" outlineLevel="1">
      <c r="A1377" s="153" t="s">
        <v>2222</v>
      </c>
      <c r="B1377" s="154" t="s">
        <v>239</v>
      </c>
      <c r="C1377" s="155" t="s">
        <v>240</v>
      </c>
      <c r="D1377" s="154" t="s">
        <v>237</v>
      </c>
      <c r="E1377" s="156">
        <v>0.36</v>
      </c>
      <c r="F1377" s="156">
        <v>1.1736E-2</v>
      </c>
    </row>
    <row r="1378" spans="1:7" s="76" customFormat="1" ht="24" outlineLevel="1">
      <c r="A1378" s="157" t="s">
        <v>2223</v>
      </c>
      <c r="B1378" s="158" t="s">
        <v>337</v>
      </c>
      <c r="C1378" s="159" t="s">
        <v>338</v>
      </c>
      <c r="D1378" s="158" t="s">
        <v>244</v>
      </c>
      <c r="E1378" s="160">
        <v>0.15</v>
      </c>
      <c r="F1378" s="160">
        <v>4.8900000000000002E-3</v>
      </c>
    </row>
    <row r="1379" spans="1:7" s="76" customFormat="1" outlineLevel="1">
      <c r="A1379" s="161" t="s">
        <v>2224</v>
      </c>
      <c r="B1379" s="162" t="s">
        <v>343</v>
      </c>
      <c r="C1379" s="163" t="s">
        <v>344</v>
      </c>
      <c r="D1379" s="162" t="s">
        <v>244</v>
      </c>
      <c r="E1379" s="164">
        <v>0.21</v>
      </c>
      <c r="F1379" s="164">
        <v>6.8459999999999997E-3</v>
      </c>
    </row>
    <row r="1380" spans="1:7" s="75" customFormat="1" outlineLevel="1">
      <c r="A1380" s="165" t="s">
        <v>2225</v>
      </c>
      <c r="B1380" s="166" t="s">
        <v>2226</v>
      </c>
      <c r="C1380" s="167" t="s">
        <v>2227</v>
      </c>
      <c r="D1380" s="166" t="s">
        <v>274</v>
      </c>
      <c r="E1380" s="168">
        <v>1</v>
      </c>
      <c r="F1380" s="168">
        <v>3.2599999999999997E-2</v>
      </c>
    </row>
    <row r="1381" spans="1:7" s="70" customFormat="1" ht="38.25">
      <c r="A1381" s="145" t="s">
        <v>2228</v>
      </c>
      <c r="B1381" s="146" t="s">
        <v>814</v>
      </c>
      <c r="C1381" s="146" t="s">
        <v>2229</v>
      </c>
      <c r="D1381" s="147" t="s">
        <v>274</v>
      </c>
      <c r="E1381" s="311">
        <v>0.3</v>
      </c>
      <c r="F1381" s="312"/>
      <c r="G1381" s="148"/>
    </row>
    <row r="1382" spans="1:7" s="74" customFormat="1" outlineLevel="1">
      <c r="A1382" s="149" t="s">
        <v>2230</v>
      </c>
      <c r="B1382" s="150" t="s">
        <v>231</v>
      </c>
      <c r="C1382" s="151" t="s">
        <v>236</v>
      </c>
      <c r="D1382" s="150" t="s">
        <v>237</v>
      </c>
      <c r="E1382" s="152">
        <v>63.28</v>
      </c>
      <c r="F1382" s="152">
        <v>18.984000000000002</v>
      </c>
    </row>
    <row r="1383" spans="1:7" s="75" customFormat="1" outlineLevel="1">
      <c r="A1383" s="153" t="s">
        <v>2231</v>
      </c>
      <c r="B1383" s="154" t="s">
        <v>239</v>
      </c>
      <c r="C1383" s="155" t="s">
        <v>240</v>
      </c>
      <c r="D1383" s="154" t="s">
        <v>237</v>
      </c>
      <c r="E1383" s="156">
        <v>4.01</v>
      </c>
      <c r="F1383" s="156">
        <v>1.2030000000000001</v>
      </c>
    </row>
    <row r="1384" spans="1:7" s="76" customFormat="1" ht="24" outlineLevel="1">
      <c r="A1384" s="157" t="s">
        <v>2232</v>
      </c>
      <c r="B1384" s="158" t="s">
        <v>337</v>
      </c>
      <c r="C1384" s="159" t="s">
        <v>338</v>
      </c>
      <c r="D1384" s="158" t="s">
        <v>244</v>
      </c>
      <c r="E1384" s="160">
        <v>0.12</v>
      </c>
      <c r="F1384" s="160">
        <v>3.5999999999999997E-2</v>
      </c>
    </row>
    <row r="1385" spans="1:7" s="76" customFormat="1" ht="24" outlineLevel="1">
      <c r="A1385" s="161" t="s">
        <v>2233</v>
      </c>
      <c r="B1385" s="162" t="s">
        <v>820</v>
      </c>
      <c r="C1385" s="163" t="s">
        <v>821</v>
      </c>
      <c r="D1385" s="162" t="s">
        <v>244</v>
      </c>
      <c r="E1385" s="164">
        <v>0.1</v>
      </c>
      <c r="F1385" s="164">
        <v>0.03</v>
      </c>
    </row>
    <row r="1386" spans="1:7" s="76" customFormat="1" outlineLevel="1">
      <c r="A1386" s="161" t="s">
        <v>2234</v>
      </c>
      <c r="B1386" s="162" t="s">
        <v>343</v>
      </c>
      <c r="C1386" s="163" t="s">
        <v>344</v>
      </c>
      <c r="D1386" s="162" t="s">
        <v>244</v>
      </c>
      <c r="E1386" s="164">
        <v>0.19</v>
      </c>
      <c r="F1386" s="164">
        <v>5.7000000000000002E-2</v>
      </c>
    </row>
    <row r="1387" spans="1:7" s="76" customFormat="1" outlineLevel="1">
      <c r="A1387" s="161" t="s">
        <v>2235</v>
      </c>
      <c r="B1387" s="162" t="s">
        <v>385</v>
      </c>
      <c r="C1387" s="163" t="s">
        <v>386</v>
      </c>
      <c r="D1387" s="162" t="s">
        <v>244</v>
      </c>
      <c r="E1387" s="164">
        <v>1.46</v>
      </c>
      <c r="F1387" s="164">
        <v>0.438</v>
      </c>
    </row>
    <row r="1388" spans="1:7" s="75" customFormat="1" outlineLevel="1">
      <c r="A1388" s="165" t="s">
        <v>2236</v>
      </c>
      <c r="B1388" s="166" t="s">
        <v>1263</v>
      </c>
      <c r="C1388" s="167" t="s">
        <v>1264</v>
      </c>
      <c r="D1388" s="166" t="s">
        <v>274</v>
      </c>
      <c r="E1388" s="168">
        <v>2.1000000000000001E-2</v>
      </c>
      <c r="F1388" s="168">
        <v>6.3E-3</v>
      </c>
    </row>
    <row r="1389" spans="1:7" s="75" customFormat="1" outlineLevel="1">
      <c r="A1389" s="169" t="s">
        <v>2237</v>
      </c>
      <c r="B1389" s="170" t="s">
        <v>825</v>
      </c>
      <c r="C1389" s="171" t="s">
        <v>826</v>
      </c>
      <c r="D1389" s="170" t="s">
        <v>274</v>
      </c>
      <c r="E1389" s="172">
        <v>3.1E-4</v>
      </c>
      <c r="F1389" s="172">
        <v>9.2999999999999997E-5</v>
      </c>
    </row>
    <row r="1390" spans="1:7" s="75" customFormat="1" outlineLevel="1">
      <c r="A1390" s="169" t="s">
        <v>2238</v>
      </c>
      <c r="B1390" s="170" t="s">
        <v>828</v>
      </c>
      <c r="C1390" s="171" t="s">
        <v>829</v>
      </c>
      <c r="D1390" s="170" t="s">
        <v>274</v>
      </c>
      <c r="E1390" s="172">
        <v>5.9999999999999995E-4</v>
      </c>
      <c r="F1390" s="172">
        <v>1.8000000000000001E-4</v>
      </c>
    </row>
    <row r="1391" spans="1:7" s="75" customFormat="1" outlineLevel="1">
      <c r="A1391" s="169" t="s">
        <v>2239</v>
      </c>
      <c r="B1391" s="170" t="s">
        <v>391</v>
      </c>
      <c r="C1391" s="171" t="s">
        <v>392</v>
      </c>
      <c r="D1391" s="170" t="s">
        <v>270</v>
      </c>
      <c r="E1391" s="172">
        <v>1.2</v>
      </c>
      <c r="F1391" s="172">
        <v>0.36</v>
      </c>
    </row>
    <row r="1392" spans="1:7" s="75" customFormat="1" outlineLevel="1">
      <c r="A1392" s="169" t="s">
        <v>2240</v>
      </c>
      <c r="B1392" s="170" t="s">
        <v>554</v>
      </c>
      <c r="C1392" s="171" t="s">
        <v>555</v>
      </c>
      <c r="D1392" s="170" t="s">
        <v>274</v>
      </c>
      <c r="E1392" s="172">
        <v>4.4000000000000002E-4</v>
      </c>
      <c r="F1392" s="172">
        <v>1.3200000000000001E-4</v>
      </c>
    </row>
    <row r="1393" spans="1:7" s="75" customFormat="1" ht="24" outlineLevel="1">
      <c r="A1393" s="169" t="s">
        <v>2241</v>
      </c>
      <c r="B1393" s="170" t="s">
        <v>833</v>
      </c>
      <c r="C1393" s="171" t="s">
        <v>834</v>
      </c>
      <c r="D1393" s="170" t="s">
        <v>270</v>
      </c>
      <c r="E1393" s="172">
        <v>1.0300000000000001E-3</v>
      </c>
      <c r="F1393" s="172">
        <v>3.0899999999999998E-4</v>
      </c>
    </row>
    <row r="1394" spans="1:7" s="75" customFormat="1" outlineLevel="1">
      <c r="A1394" s="169" t="s">
        <v>2242</v>
      </c>
      <c r="B1394" s="170" t="s">
        <v>402</v>
      </c>
      <c r="C1394" s="171" t="s">
        <v>403</v>
      </c>
      <c r="D1394" s="170" t="s">
        <v>396</v>
      </c>
      <c r="E1394" s="172">
        <v>0.36</v>
      </c>
      <c r="F1394" s="172">
        <v>0.108</v>
      </c>
    </row>
    <row r="1395" spans="1:7" s="75" customFormat="1" ht="36" outlineLevel="1">
      <c r="A1395" s="169" t="s">
        <v>2243</v>
      </c>
      <c r="B1395" s="170" t="s">
        <v>837</v>
      </c>
      <c r="C1395" s="171" t="s">
        <v>838</v>
      </c>
      <c r="D1395" s="170" t="s">
        <v>274</v>
      </c>
      <c r="E1395" s="172">
        <v>2.0000000000000001E-4</v>
      </c>
      <c r="F1395" s="172">
        <v>6.0000000000000002E-5</v>
      </c>
    </row>
    <row r="1396" spans="1:7" s="70" customFormat="1">
      <c r="A1396" s="145" t="s">
        <v>2244</v>
      </c>
      <c r="B1396" s="146" t="s">
        <v>561</v>
      </c>
      <c r="C1396" s="146" t="s">
        <v>2245</v>
      </c>
      <c r="D1396" s="147" t="s">
        <v>274</v>
      </c>
      <c r="E1396" s="313">
        <v>9.5299999999999996E-2</v>
      </c>
      <c r="F1396" s="314"/>
      <c r="G1396" s="148"/>
    </row>
    <row r="1397" spans="1:7" s="70" customFormat="1">
      <c r="A1397" s="145" t="s">
        <v>2246</v>
      </c>
      <c r="B1397" s="146" t="s">
        <v>561</v>
      </c>
      <c r="C1397" s="146" t="s">
        <v>2247</v>
      </c>
      <c r="D1397" s="147" t="s">
        <v>274</v>
      </c>
      <c r="E1397" s="313">
        <v>0.20499999999999999</v>
      </c>
      <c r="F1397" s="314"/>
      <c r="G1397" s="148"/>
    </row>
    <row r="1398" spans="1:7" s="70" customFormat="1" ht="25.5">
      <c r="A1398" s="145" t="s">
        <v>2248</v>
      </c>
      <c r="B1398" s="146" t="s">
        <v>2249</v>
      </c>
      <c r="C1398" s="146" t="s">
        <v>2250</v>
      </c>
      <c r="D1398" s="147" t="s">
        <v>2251</v>
      </c>
      <c r="E1398" s="311">
        <v>0.03</v>
      </c>
      <c r="F1398" s="312"/>
      <c r="G1398" s="148"/>
    </row>
    <row r="1399" spans="1:7" s="74" customFormat="1" outlineLevel="1">
      <c r="A1399" s="149" t="s">
        <v>2252</v>
      </c>
      <c r="B1399" s="150" t="s">
        <v>231</v>
      </c>
      <c r="C1399" s="151" t="s">
        <v>236</v>
      </c>
      <c r="D1399" s="150" t="s">
        <v>237</v>
      </c>
      <c r="E1399" s="152">
        <v>63.08</v>
      </c>
      <c r="F1399" s="152">
        <v>1.8924000000000001</v>
      </c>
    </row>
    <row r="1400" spans="1:7" s="75" customFormat="1" outlineLevel="1">
      <c r="A1400" s="153" t="s">
        <v>2253</v>
      </c>
      <c r="B1400" s="154" t="s">
        <v>239</v>
      </c>
      <c r="C1400" s="155" t="s">
        <v>240</v>
      </c>
      <c r="D1400" s="154" t="s">
        <v>237</v>
      </c>
      <c r="E1400" s="156">
        <v>0.03</v>
      </c>
      <c r="F1400" s="156">
        <v>8.9999999999999998E-4</v>
      </c>
    </row>
    <row r="1401" spans="1:7" s="76" customFormat="1" outlineLevel="1">
      <c r="A1401" s="157" t="s">
        <v>2254</v>
      </c>
      <c r="B1401" s="158" t="s">
        <v>2027</v>
      </c>
      <c r="C1401" s="159" t="s">
        <v>2028</v>
      </c>
      <c r="D1401" s="158" t="s">
        <v>244</v>
      </c>
      <c r="E1401" s="160">
        <v>1.5</v>
      </c>
      <c r="F1401" s="160">
        <v>4.4999999999999998E-2</v>
      </c>
    </row>
    <row r="1402" spans="1:7" s="76" customFormat="1" ht="24" outlineLevel="1">
      <c r="A1402" s="161" t="s">
        <v>2255</v>
      </c>
      <c r="B1402" s="162" t="s">
        <v>820</v>
      </c>
      <c r="C1402" s="163" t="s">
        <v>821</v>
      </c>
      <c r="D1402" s="162" t="s">
        <v>244</v>
      </c>
      <c r="E1402" s="164">
        <v>58.58</v>
      </c>
      <c r="F1402" s="164">
        <v>1.7574000000000001</v>
      </c>
    </row>
    <row r="1403" spans="1:7" s="76" customFormat="1" outlineLevel="1">
      <c r="A1403" s="161" t="s">
        <v>2256</v>
      </c>
      <c r="B1403" s="162" t="s">
        <v>343</v>
      </c>
      <c r="C1403" s="163" t="s">
        <v>344</v>
      </c>
      <c r="D1403" s="162" t="s">
        <v>244</v>
      </c>
      <c r="E1403" s="164">
        <v>0.03</v>
      </c>
      <c r="F1403" s="164">
        <v>8.9999999999999998E-4</v>
      </c>
    </row>
    <row r="1404" spans="1:7" s="75" customFormat="1" outlineLevel="1">
      <c r="A1404" s="165" t="s">
        <v>2257</v>
      </c>
      <c r="B1404" s="166" t="s">
        <v>2258</v>
      </c>
      <c r="C1404" s="167" t="s">
        <v>2259</v>
      </c>
      <c r="D1404" s="166" t="s">
        <v>274</v>
      </c>
      <c r="E1404" s="168">
        <v>8.3000000000000004E-2</v>
      </c>
      <c r="F1404" s="168">
        <v>2.49E-3</v>
      </c>
    </row>
    <row r="1405" spans="1:7" s="75" customFormat="1" outlineLevel="1">
      <c r="A1405" s="169" t="s">
        <v>2260</v>
      </c>
      <c r="B1405" s="170" t="s">
        <v>2261</v>
      </c>
      <c r="C1405" s="171" t="s">
        <v>2262</v>
      </c>
      <c r="D1405" s="170" t="s">
        <v>400</v>
      </c>
      <c r="E1405" s="172">
        <v>0.37</v>
      </c>
      <c r="F1405" s="172">
        <v>1.11E-2</v>
      </c>
    </row>
    <row r="1406" spans="1:7" s="70" customFormat="1" ht="25.5">
      <c r="A1406" s="145" t="s">
        <v>2263</v>
      </c>
      <c r="B1406" s="146" t="s">
        <v>2264</v>
      </c>
      <c r="C1406" s="146" t="s">
        <v>2265</v>
      </c>
      <c r="D1406" s="147" t="s">
        <v>411</v>
      </c>
      <c r="E1406" s="311">
        <v>0.115</v>
      </c>
      <c r="F1406" s="312"/>
      <c r="G1406" s="148"/>
    </row>
    <row r="1407" spans="1:7" s="74" customFormat="1" outlineLevel="1">
      <c r="A1407" s="149" t="s">
        <v>2266</v>
      </c>
      <c r="B1407" s="150" t="s">
        <v>231</v>
      </c>
      <c r="C1407" s="151" t="s">
        <v>236</v>
      </c>
      <c r="D1407" s="150" t="s">
        <v>237</v>
      </c>
      <c r="E1407" s="152">
        <v>5.31</v>
      </c>
      <c r="F1407" s="152">
        <v>0.61065000000000003</v>
      </c>
    </row>
    <row r="1408" spans="1:7" s="75" customFormat="1" outlineLevel="1">
      <c r="A1408" s="153" t="s">
        <v>2267</v>
      </c>
      <c r="B1408" s="154" t="s">
        <v>239</v>
      </c>
      <c r="C1408" s="155" t="s">
        <v>240</v>
      </c>
      <c r="D1408" s="154" t="s">
        <v>237</v>
      </c>
      <c r="E1408" s="156">
        <v>0.02</v>
      </c>
      <c r="F1408" s="156">
        <v>2.3E-3</v>
      </c>
    </row>
    <row r="1409" spans="1:7" s="76" customFormat="1" outlineLevel="1">
      <c r="A1409" s="157" t="s">
        <v>2268</v>
      </c>
      <c r="B1409" s="158" t="s">
        <v>331</v>
      </c>
      <c r="C1409" s="159" t="s">
        <v>332</v>
      </c>
      <c r="D1409" s="158" t="s">
        <v>244</v>
      </c>
      <c r="E1409" s="160">
        <v>0.01</v>
      </c>
      <c r="F1409" s="160">
        <v>1.15E-3</v>
      </c>
    </row>
    <row r="1410" spans="1:7" s="76" customFormat="1" outlineLevel="1">
      <c r="A1410" s="161" t="s">
        <v>2269</v>
      </c>
      <c r="B1410" s="162" t="s">
        <v>512</v>
      </c>
      <c r="C1410" s="163" t="s">
        <v>344</v>
      </c>
      <c r="D1410" s="162" t="s">
        <v>244</v>
      </c>
      <c r="E1410" s="164">
        <v>0.01</v>
      </c>
      <c r="F1410" s="164">
        <v>1.15E-3</v>
      </c>
    </row>
    <row r="1411" spans="1:7" s="76" customFormat="1" ht="24" outlineLevel="1">
      <c r="A1411" s="161" t="s">
        <v>2270</v>
      </c>
      <c r="B1411" s="162" t="s">
        <v>2271</v>
      </c>
      <c r="C1411" s="163" t="s">
        <v>2272</v>
      </c>
      <c r="D1411" s="162" t="s">
        <v>244</v>
      </c>
      <c r="E1411" s="164">
        <v>1.1200000000000001</v>
      </c>
      <c r="F1411" s="164">
        <v>0.1288</v>
      </c>
    </row>
    <row r="1412" spans="1:7" s="75" customFormat="1" outlineLevel="1">
      <c r="A1412" s="165" t="s">
        <v>2273</v>
      </c>
      <c r="B1412" s="166" t="s">
        <v>825</v>
      </c>
      <c r="C1412" s="167" t="s">
        <v>826</v>
      </c>
      <c r="D1412" s="166" t="s">
        <v>274</v>
      </c>
      <c r="E1412" s="168">
        <v>1.2E-2</v>
      </c>
      <c r="F1412" s="168">
        <v>1.3799999999999999E-3</v>
      </c>
    </row>
    <row r="1413" spans="1:7" s="75" customFormat="1" outlineLevel="1">
      <c r="A1413" s="169" t="s">
        <v>2274</v>
      </c>
      <c r="B1413" s="170" t="s">
        <v>2275</v>
      </c>
      <c r="C1413" s="171" t="s">
        <v>2276</v>
      </c>
      <c r="D1413" s="170" t="s">
        <v>274</v>
      </c>
      <c r="E1413" s="172">
        <v>2E-3</v>
      </c>
      <c r="F1413" s="172">
        <v>2.3000000000000001E-4</v>
      </c>
    </row>
    <row r="1414" spans="1:7" s="70" customFormat="1" ht="25.5">
      <c r="A1414" s="145" t="s">
        <v>2277</v>
      </c>
      <c r="B1414" s="146" t="s">
        <v>2278</v>
      </c>
      <c r="C1414" s="146" t="s">
        <v>2279</v>
      </c>
      <c r="D1414" s="147" t="s">
        <v>411</v>
      </c>
      <c r="E1414" s="311">
        <v>0.115</v>
      </c>
      <c r="F1414" s="312"/>
      <c r="G1414" s="148"/>
    </row>
    <row r="1415" spans="1:7" s="74" customFormat="1" outlineLevel="1">
      <c r="A1415" s="149" t="s">
        <v>2280</v>
      </c>
      <c r="B1415" s="150" t="s">
        <v>231</v>
      </c>
      <c r="C1415" s="151" t="s">
        <v>236</v>
      </c>
      <c r="D1415" s="150" t="s">
        <v>237</v>
      </c>
      <c r="E1415" s="152">
        <v>7.66</v>
      </c>
      <c r="F1415" s="152">
        <v>0.88090000000000002</v>
      </c>
    </row>
    <row r="1416" spans="1:7" s="75" customFormat="1" outlineLevel="1">
      <c r="A1416" s="153" t="s">
        <v>2281</v>
      </c>
      <c r="B1416" s="154" t="s">
        <v>239</v>
      </c>
      <c r="C1416" s="155" t="s">
        <v>240</v>
      </c>
      <c r="D1416" s="154" t="s">
        <v>237</v>
      </c>
      <c r="E1416" s="156">
        <v>0.04</v>
      </c>
      <c r="F1416" s="156">
        <v>4.5999999999999999E-3</v>
      </c>
    </row>
    <row r="1417" spans="1:7" s="76" customFormat="1" outlineLevel="1">
      <c r="A1417" s="157" t="s">
        <v>2282</v>
      </c>
      <c r="B1417" s="158" t="s">
        <v>331</v>
      </c>
      <c r="C1417" s="159" t="s">
        <v>332</v>
      </c>
      <c r="D1417" s="158" t="s">
        <v>244</v>
      </c>
      <c r="E1417" s="160">
        <v>0.02</v>
      </c>
      <c r="F1417" s="160">
        <v>2.3E-3</v>
      </c>
    </row>
    <row r="1418" spans="1:7" s="76" customFormat="1" outlineLevel="1">
      <c r="A1418" s="161" t="s">
        <v>2283</v>
      </c>
      <c r="B1418" s="162" t="s">
        <v>512</v>
      </c>
      <c r="C1418" s="163" t="s">
        <v>344</v>
      </c>
      <c r="D1418" s="162" t="s">
        <v>244</v>
      </c>
      <c r="E1418" s="164">
        <v>0.02</v>
      </c>
      <c r="F1418" s="164">
        <v>2.3E-3</v>
      </c>
    </row>
    <row r="1419" spans="1:7" s="76" customFormat="1" ht="24" outlineLevel="1">
      <c r="A1419" s="161" t="s">
        <v>2284</v>
      </c>
      <c r="B1419" s="162" t="s">
        <v>2271</v>
      </c>
      <c r="C1419" s="163" t="s">
        <v>2272</v>
      </c>
      <c r="D1419" s="162" t="s">
        <v>244</v>
      </c>
      <c r="E1419" s="164">
        <v>1.3</v>
      </c>
      <c r="F1419" s="164">
        <v>0.14949999999999999</v>
      </c>
    </row>
    <row r="1420" spans="1:7" s="75" customFormat="1" outlineLevel="1">
      <c r="A1420" s="165" t="s">
        <v>2285</v>
      </c>
      <c r="B1420" s="166" t="s">
        <v>2286</v>
      </c>
      <c r="C1420" s="167" t="s">
        <v>2287</v>
      </c>
      <c r="D1420" s="166" t="s">
        <v>274</v>
      </c>
      <c r="E1420" s="168">
        <v>3.7999999999999999E-2</v>
      </c>
      <c r="F1420" s="168">
        <v>4.3699999999999998E-3</v>
      </c>
    </row>
    <row r="1421" spans="1:7" s="75" customFormat="1" outlineLevel="1">
      <c r="A1421" s="169" t="s">
        <v>2288</v>
      </c>
      <c r="B1421" s="170" t="s">
        <v>2289</v>
      </c>
      <c r="C1421" s="171" t="s">
        <v>2290</v>
      </c>
      <c r="D1421" s="170" t="s">
        <v>274</v>
      </c>
      <c r="E1421" s="172">
        <v>2.8E-3</v>
      </c>
      <c r="F1421" s="172">
        <v>3.2200000000000002E-4</v>
      </c>
    </row>
    <row r="1422" spans="1:7" s="70" customFormat="1" ht="25.5">
      <c r="A1422" s="145" t="s">
        <v>2291</v>
      </c>
      <c r="B1422" s="146" t="s">
        <v>2292</v>
      </c>
      <c r="C1422" s="146" t="s">
        <v>2293</v>
      </c>
      <c r="D1422" s="147" t="s">
        <v>411</v>
      </c>
      <c r="E1422" s="311">
        <v>0.16900000000000001</v>
      </c>
      <c r="F1422" s="312"/>
      <c r="G1422" s="148"/>
    </row>
    <row r="1423" spans="1:7" s="74" customFormat="1" outlineLevel="1">
      <c r="A1423" s="149" t="s">
        <v>2294</v>
      </c>
      <c r="B1423" s="150" t="s">
        <v>231</v>
      </c>
      <c r="C1423" s="151" t="s">
        <v>236</v>
      </c>
      <c r="D1423" s="150" t="s">
        <v>237</v>
      </c>
      <c r="E1423" s="152">
        <v>35.5</v>
      </c>
      <c r="F1423" s="152">
        <v>5.9995000000000003</v>
      </c>
    </row>
    <row r="1424" spans="1:7" s="75" customFormat="1" outlineLevel="1">
      <c r="A1424" s="153" t="s">
        <v>2295</v>
      </c>
      <c r="B1424" s="154" t="s">
        <v>239</v>
      </c>
      <c r="C1424" s="155" t="s">
        <v>240</v>
      </c>
      <c r="D1424" s="154" t="s">
        <v>237</v>
      </c>
      <c r="E1424" s="156">
        <v>2.93</v>
      </c>
      <c r="F1424" s="156">
        <v>0.49517</v>
      </c>
    </row>
    <row r="1425" spans="1:7" s="76" customFormat="1" outlineLevel="1">
      <c r="A1425" s="157" t="s">
        <v>2296</v>
      </c>
      <c r="B1425" s="158" t="s">
        <v>1255</v>
      </c>
      <c r="C1425" s="159" t="s">
        <v>1256</v>
      </c>
      <c r="D1425" s="158" t="s">
        <v>244</v>
      </c>
      <c r="E1425" s="160">
        <v>2.41</v>
      </c>
      <c r="F1425" s="160">
        <v>0.40728999999999999</v>
      </c>
    </row>
    <row r="1426" spans="1:7" s="76" customFormat="1" ht="24" outlineLevel="1">
      <c r="A1426" s="161" t="s">
        <v>2297</v>
      </c>
      <c r="B1426" s="162" t="s">
        <v>337</v>
      </c>
      <c r="C1426" s="163" t="s">
        <v>338</v>
      </c>
      <c r="D1426" s="162" t="s">
        <v>244</v>
      </c>
      <c r="E1426" s="164">
        <v>0.21</v>
      </c>
      <c r="F1426" s="164">
        <v>3.5490000000000001E-2</v>
      </c>
    </row>
    <row r="1427" spans="1:7" s="76" customFormat="1" ht="24" outlineLevel="1">
      <c r="A1427" s="161" t="s">
        <v>2298</v>
      </c>
      <c r="B1427" s="162" t="s">
        <v>820</v>
      </c>
      <c r="C1427" s="163" t="s">
        <v>821</v>
      </c>
      <c r="D1427" s="162" t="s">
        <v>244</v>
      </c>
      <c r="E1427" s="164">
        <v>0.18</v>
      </c>
      <c r="F1427" s="164">
        <v>3.0419999999999999E-2</v>
      </c>
    </row>
    <row r="1428" spans="1:7" s="76" customFormat="1" outlineLevel="1">
      <c r="A1428" s="161" t="s">
        <v>2299</v>
      </c>
      <c r="B1428" s="162" t="s">
        <v>343</v>
      </c>
      <c r="C1428" s="163" t="s">
        <v>344</v>
      </c>
      <c r="D1428" s="162" t="s">
        <v>244</v>
      </c>
      <c r="E1428" s="164">
        <v>0.32</v>
      </c>
      <c r="F1428" s="164">
        <v>5.4080000000000003E-2</v>
      </c>
    </row>
    <row r="1429" spans="1:7" s="76" customFormat="1" outlineLevel="1">
      <c r="A1429" s="161" t="s">
        <v>2300</v>
      </c>
      <c r="B1429" s="162" t="s">
        <v>385</v>
      </c>
      <c r="C1429" s="163" t="s">
        <v>386</v>
      </c>
      <c r="D1429" s="162" t="s">
        <v>244</v>
      </c>
      <c r="E1429" s="164">
        <v>1.68</v>
      </c>
      <c r="F1429" s="164">
        <v>0.28392000000000001</v>
      </c>
    </row>
    <row r="1430" spans="1:7" s="75" customFormat="1" outlineLevel="1">
      <c r="A1430" s="165" t="s">
        <v>2301</v>
      </c>
      <c r="B1430" s="166" t="s">
        <v>1263</v>
      </c>
      <c r="C1430" s="167" t="s">
        <v>1264</v>
      </c>
      <c r="D1430" s="166" t="s">
        <v>274</v>
      </c>
      <c r="E1430" s="168">
        <v>2.2000000000000001E-3</v>
      </c>
      <c r="F1430" s="168">
        <v>3.7199999999999999E-4</v>
      </c>
    </row>
    <row r="1431" spans="1:7" s="75" customFormat="1" outlineLevel="1">
      <c r="A1431" s="169" t="s">
        <v>2302</v>
      </c>
      <c r="B1431" s="170" t="s">
        <v>825</v>
      </c>
      <c r="C1431" s="171" t="s">
        <v>826</v>
      </c>
      <c r="D1431" s="170" t="s">
        <v>274</v>
      </c>
      <c r="E1431" s="172">
        <v>4.6999999999999999E-4</v>
      </c>
      <c r="F1431" s="172">
        <v>7.8999999999999996E-5</v>
      </c>
    </row>
    <row r="1432" spans="1:7" s="75" customFormat="1" outlineLevel="1">
      <c r="A1432" s="169" t="s">
        <v>2303</v>
      </c>
      <c r="B1432" s="170" t="s">
        <v>828</v>
      </c>
      <c r="C1432" s="171" t="s">
        <v>829</v>
      </c>
      <c r="D1432" s="170" t="s">
        <v>274</v>
      </c>
      <c r="E1432" s="172">
        <v>9.0000000000000006E-5</v>
      </c>
      <c r="F1432" s="172">
        <v>1.5E-5</v>
      </c>
    </row>
    <row r="1433" spans="1:7" s="75" customFormat="1" outlineLevel="1">
      <c r="A1433" s="169" t="s">
        <v>2304</v>
      </c>
      <c r="B1433" s="170" t="s">
        <v>391</v>
      </c>
      <c r="C1433" s="171" t="s">
        <v>392</v>
      </c>
      <c r="D1433" s="170" t="s">
        <v>270</v>
      </c>
      <c r="E1433" s="172">
        <v>1.4</v>
      </c>
      <c r="F1433" s="172">
        <v>0.2366</v>
      </c>
    </row>
    <row r="1434" spans="1:7" s="75" customFormat="1" outlineLevel="1">
      <c r="A1434" s="169" t="s">
        <v>2305</v>
      </c>
      <c r="B1434" s="170" t="s">
        <v>554</v>
      </c>
      <c r="C1434" s="171" t="s">
        <v>555</v>
      </c>
      <c r="D1434" s="170" t="s">
        <v>274</v>
      </c>
      <c r="E1434" s="172">
        <v>6.0999999999999997E-4</v>
      </c>
      <c r="F1434" s="172">
        <v>1.03E-4</v>
      </c>
    </row>
    <row r="1435" spans="1:7" s="75" customFormat="1" outlineLevel="1">
      <c r="A1435" s="169" t="s">
        <v>2306</v>
      </c>
      <c r="B1435" s="170" t="s">
        <v>402</v>
      </c>
      <c r="C1435" s="171" t="s">
        <v>403</v>
      </c>
      <c r="D1435" s="170" t="s">
        <v>396</v>
      </c>
      <c r="E1435" s="172">
        <v>0.42</v>
      </c>
      <c r="F1435" s="172">
        <v>7.0980000000000001E-2</v>
      </c>
    </row>
    <row r="1436" spans="1:7" s="75" customFormat="1" ht="36" outlineLevel="1">
      <c r="A1436" s="169" t="s">
        <v>2307</v>
      </c>
      <c r="B1436" s="170" t="s">
        <v>837</v>
      </c>
      <c r="C1436" s="171" t="s">
        <v>838</v>
      </c>
      <c r="D1436" s="170" t="s">
        <v>274</v>
      </c>
      <c r="E1436" s="172">
        <v>1.0999999999999999E-2</v>
      </c>
      <c r="F1436" s="172">
        <v>1.859E-3</v>
      </c>
    </row>
    <row r="1437" spans="1:7" s="70" customFormat="1">
      <c r="A1437" s="145" t="s">
        <v>2308</v>
      </c>
      <c r="B1437" s="146" t="s">
        <v>561</v>
      </c>
      <c r="C1437" s="146" t="s">
        <v>1298</v>
      </c>
      <c r="D1437" s="147" t="s">
        <v>361</v>
      </c>
      <c r="E1437" s="313">
        <v>17.745000000000001</v>
      </c>
      <c r="F1437" s="314"/>
      <c r="G1437" s="148"/>
    </row>
    <row r="1438" spans="1:7" s="70" customFormat="1">
      <c r="A1438" s="145" t="s">
        <v>2309</v>
      </c>
      <c r="B1438" s="146" t="s">
        <v>561</v>
      </c>
      <c r="C1438" s="146" t="s">
        <v>1289</v>
      </c>
      <c r="D1438" s="147" t="s">
        <v>400</v>
      </c>
      <c r="E1438" s="313">
        <v>109.005</v>
      </c>
      <c r="F1438" s="314"/>
      <c r="G1438" s="148"/>
    </row>
    <row r="1439" spans="1:7" s="70" customFormat="1">
      <c r="A1439" s="145" t="s">
        <v>2310</v>
      </c>
      <c r="B1439" s="146" t="s">
        <v>561</v>
      </c>
      <c r="C1439" s="146" t="s">
        <v>1302</v>
      </c>
      <c r="D1439" s="147" t="s">
        <v>1296</v>
      </c>
      <c r="E1439" s="313">
        <v>33.6</v>
      </c>
      <c r="F1439" s="314"/>
      <c r="G1439" s="148"/>
    </row>
    <row r="1440" spans="1:7" s="70" customFormat="1">
      <c r="A1440" s="145" t="s">
        <v>2311</v>
      </c>
      <c r="B1440" s="146" t="s">
        <v>561</v>
      </c>
      <c r="C1440" s="146" t="s">
        <v>1303</v>
      </c>
      <c r="D1440" s="147" t="s">
        <v>400</v>
      </c>
      <c r="E1440" s="313">
        <v>30</v>
      </c>
      <c r="F1440" s="314"/>
      <c r="G1440" s="148"/>
    </row>
    <row r="1441" spans="1:7" s="70" customFormat="1">
      <c r="A1441" s="145" t="s">
        <v>2312</v>
      </c>
      <c r="B1441" s="146" t="s">
        <v>561</v>
      </c>
      <c r="C1441" s="146" t="s">
        <v>2313</v>
      </c>
      <c r="D1441" s="147" t="s">
        <v>400</v>
      </c>
      <c r="E1441" s="313">
        <v>12</v>
      </c>
      <c r="F1441" s="314"/>
      <c r="G1441" s="148"/>
    </row>
    <row r="1442" spans="1:7" s="70" customFormat="1" ht="38.25">
      <c r="A1442" s="145" t="s">
        <v>2314</v>
      </c>
      <c r="B1442" s="146" t="s">
        <v>1305</v>
      </c>
      <c r="C1442" s="146" t="s">
        <v>1306</v>
      </c>
      <c r="D1442" s="147" t="s">
        <v>1307</v>
      </c>
      <c r="E1442" s="311">
        <v>0.22</v>
      </c>
      <c r="F1442" s="312"/>
      <c r="G1442" s="148"/>
    </row>
    <row r="1443" spans="1:7" s="74" customFormat="1" outlineLevel="1">
      <c r="A1443" s="149" t="s">
        <v>2315</v>
      </c>
      <c r="B1443" s="150" t="s">
        <v>231</v>
      </c>
      <c r="C1443" s="151" t="s">
        <v>236</v>
      </c>
      <c r="D1443" s="150" t="s">
        <v>237</v>
      </c>
      <c r="E1443" s="152">
        <v>38.4</v>
      </c>
      <c r="F1443" s="152">
        <v>8.4480000000000004</v>
      </c>
    </row>
    <row r="1444" spans="1:7" s="75" customFormat="1" outlineLevel="1">
      <c r="A1444" s="153" t="s">
        <v>2316</v>
      </c>
      <c r="B1444" s="154" t="s">
        <v>239</v>
      </c>
      <c r="C1444" s="155" t="s">
        <v>240</v>
      </c>
      <c r="D1444" s="154" t="s">
        <v>237</v>
      </c>
      <c r="E1444" s="156">
        <v>0.43</v>
      </c>
      <c r="F1444" s="156">
        <v>9.4600000000000004E-2</v>
      </c>
    </row>
    <row r="1445" spans="1:7" s="76" customFormat="1" outlineLevel="1">
      <c r="A1445" s="157" t="s">
        <v>2317</v>
      </c>
      <c r="B1445" s="158" t="s">
        <v>343</v>
      </c>
      <c r="C1445" s="159" t="s">
        <v>344</v>
      </c>
      <c r="D1445" s="158" t="s">
        <v>244</v>
      </c>
      <c r="E1445" s="160">
        <v>0.43</v>
      </c>
      <c r="F1445" s="160">
        <v>9.4600000000000004E-2</v>
      </c>
    </row>
    <row r="1446" spans="1:7" s="75" customFormat="1" outlineLevel="1">
      <c r="A1446" s="165" t="s">
        <v>2318</v>
      </c>
      <c r="B1446" s="166" t="s">
        <v>1312</v>
      </c>
      <c r="C1446" s="167" t="s">
        <v>1313</v>
      </c>
      <c r="D1446" s="166" t="s">
        <v>274</v>
      </c>
      <c r="E1446" s="168">
        <v>9.5000000000000001E-2</v>
      </c>
      <c r="F1446" s="168">
        <v>2.0899999999999998E-2</v>
      </c>
    </row>
    <row r="1447" spans="1:7" s="75" customFormat="1" outlineLevel="1">
      <c r="A1447" s="169" t="s">
        <v>2319</v>
      </c>
      <c r="B1447" s="170" t="s">
        <v>1315</v>
      </c>
      <c r="C1447" s="171" t="s">
        <v>1316</v>
      </c>
      <c r="D1447" s="170" t="s">
        <v>274</v>
      </c>
      <c r="E1447" s="172">
        <v>2.9999999999999997E-4</v>
      </c>
      <c r="F1447" s="172">
        <v>6.6000000000000005E-5</v>
      </c>
    </row>
    <row r="1448" spans="1:7" s="75" customFormat="1" outlineLevel="1">
      <c r="A1448" s="169" t="s">
        <v>2320</v>
      </c>
      <c r="B1448" s="170" t="s">
        <v>1318</v>
      </c>
      <c r="C1448" s="171" t="s">
        <v>1319</v>
      </c>
      <c r="D1448" s="170" t="s">
        <v>1296</v>
      </c>
      <c r="E1448" s="172">
        <v>113</v>
      </c>
      <c r="F1448" s="172">
        <v>24.86</v>
      </c>
    </row>
    <row r="1449" spans="1:7" s="70" customFormat="1">
      <c r="A1449" s="145" t="s">
        <v>2321</v>
      </c>
      <c r="B1449" s="146" t="s">
        <v>561</v>
      </c>
      <c r="C1449" s="146" t="s">
        <v>1321</v>
      </c>
      <c r="D1449" s="147" t="s">
        <v>400</v>
      </c>
      <c r="E1449" s="313">
        <v>4</v>
      </c>
      <c r="F1449" s="314"/>
      <c r="G1449" s="148"/>
    </row>
    <row r="1450" spans="1:7" s="70" customFormat="1">
      <c r="A1450" s="145" t="s">
        <v>2322</v>
      </c>
      <c r="B1450" s="146" t="s">
        <v>561</v>
      </c>
      <c r="C1450" s="146" t="s">
        <v>1323</v>
      </c>
      <c r="D1450" s="147" t="s">
        <v>400</v>
      </c>
      <c r="E1450" s="313">
        <v>12</v>
      </c>
      <c r="F1450" s="314"/>
      <c r="G1450" s="148"/>
    </row>
    <row r="1451" spans="1:7" s="70" customFormat="1" ht="102">
      <c r="A1451" s="145" t="s">
        <v>2323</v>
      </c>
      <c r="B1451" s="146" t="s">
        <v>2324</v>
      </c>
      <c r="C1451" s="146" t="s">
        <v>2325</v>
      </c>
      <c r="D1451" s="147" t="s">
        <v>2326</v>
      </c>
      <c r="E1451" s="311">
        <v>0.3528</v>
      </c>
      <c r="F1451" s="312"/>
      <c r="G1451" s="148"/>
    </row>
    <row r="1452" spans="1:7" s="74" customFormat="1" outlineLevel="1">
      <c r="A1452" s="149" t="s">
        <v>2327</v>
      </c>
      <c r="B1452" s="150" t="s">
        <v>231</v>
      </c>
      <c r="C1452" s="151" t="s">
        <v>236</v>
      </c>
      <c r="D1452" s="150" t="s">
        <v>237</v>
      </c>
      <c r="E1452" s="152">
        <v>204.1</v>
      </c>
      <c r="F1452" s="152">
        <v>72.006500000000003</v>
      </c>
    </row>
    <row r="1453" spans="1:7" s="75" customFormat="1" outlineLevel="1">
      <c r="A1453" s="153" t="s">
        <v>2328</v>
      </c>
      <c r="B1453" s="154" t="s">
        <v>239</v>
      </c>
      <c r="C1453" s="155" t="s">
        <v>240</v>
      </c>
      <c r="D1453" s="154" t="s">
        <v>237</v>
      </c>
      <c r="E1453" s="156">
        <v>1.07</v>
      </c>
      <c r="F1453" s="156">
        <v>0.377496</v>
      </c>
    </row>
    <row r="1454" spans="1:7" s="76" customFormat="1" outlineLevel="1">
      <c r="A1454" s="157" t="s">
        <v>2329</v>
      </c>
      <c r="B1454" s="158" t="s">
        <v>1299</v>
      </c>
      <c r="C1454" s="159" t="s">
        <v>2330</v>
      </c>
      <c r="D1454" s="158" t="s">
        <v>244</v>
      </c>
      <c r="E1454" s="160">
        <v>4.3600000000000003</v>
      </c>
      <c r="F1454" s="160">
        <v>1.5382</v>
      </c>
    </row>
    <row r="1455" spans="1:7" s="76" customFormat="1" outlineLevel="1">
      <c r="A1455" s="161" t="s">
        <v>2331</v>
      </c>
      <c r="B1455" s="162" t="s">
        <v>1255</v>
      </c>
      <c r="C1455" s="163" t="s">
        <v>1256</v>
      </c>
      <c r="D1455" s="162" t="s">
        <v>244</v>
      </c>
      <c r="E1455" s="164">
        <v>11.8</v>
      </c>
      <c r="F1455" s="164">
        <v>4.1630000000000003</v>
      </c>
    </row>
    <row r="1456" spans="1:7" s="76" customFormat="1" outlineLevel="1">
      <c r="A1456" s="161" t="s">
        <v>2332</v>
      </c>
      <c r="B1456" s="162" t="s">
        <v>2027</v>
      </c>
      <c r="C1456" s="163" t="s">
        <v>2028</v>
      </c>
      <c r="D1456" s="162" t="s">
        <v>244</v>
      </c>
      <c r="E1456" s="164">
        <v>0.16</v>
      </c>
      <c r="F1456" s="164">
        <v>5.6447999999999998E-2</v>
      </c>
    </row>
    <row r="1457" spans="1:7" s="76" customFormat="1" outlineLevel="1">
      <c r="A1457" s="161" t="s">
        <v>2333</v>
      </c>
      <c r="B1457" s="162" t="s">
        <v>1352</v>
      </c>
      <c r="C1457" s="163" t="s">
        <v>1353</v>
      </c>
      <c r="D1457" s="162" t="s">
        <v>244</v>
      </c>
      <c r="E1457" s="164">
        <v>21.6</v>
      </c>
      <c r="F1457" s="164">
        <v>7.6204999999999998</v>
      </c>
    </row>
    <row r="1458" spans="1:7" s="76" customFormat="1" outlineLevel="1">
      <c r="A1458" s="161" t="s">
        <v>2334</v>
      </c>
      <c r="B1458" s="162" t="s">
        <v>343</v>
      </c>
      <c r="C1458" s="163" t="s">
        <v>344</v>
      </c>
      <c r="D1458" s="162" t="s">
        <v>244</v>
      </c>
      <c r="E1458" s="164">
        <v>0.61</v>
      </c>
      <c r="F1458" s="164">
        <v>0.21520800000000001</v>
      </c>
    </row>
    <row r="1459" spans="1:7" s="76" customFormat="1" outlineLevel="1">
      <c r="A1459" s="161" t="s">
        <v>2335</v>
      </c>
      <c r="B1459" s="162" t="s">
        <v>385</v>
      </c>
      <c r="C1459" s="163" t="s">
        <v>386</v>
      </c>
      <c r="D1459" s="162" t="s">
        <v>244</v>
      </c>
      <c r="E1459" s="164">
        <v>0.31</v>
      </c>
      <c r="F1459" s="164">
        <v>0.10936800000000001</v>
      </c>
    </row>
    <row r="1460" spans="1:7" s="76" customFormat="1" outlineLevel="1">
      <c r="A1460" s="161" t="s">
        <v>2336</v>
      </c>
      <c r="B1460" s="162" t="s">
        <v>1384</v>
      </c>
      <c r="C1460" s="163" t="s">
        <v>1385</v>
      </c>
      <c r="D1460" s="162" t="s">
        <v>244</v>
      </c>
      <c r="E1460" s="164">
        <v>80</v>
      </c>
      <c r="F1460" s="164">
        <v>28.224</v>
      </c>
    </row>
    <row r="1461" spans="1:7" s="75" customFormat="1" outlineLevel="1">
      <c r="A1461" s="165" t="s">
        <v>2337</v>
      </c>
      <c r="B1461" s="166" t="s">
        <v>2338</v>
      </c>
      <c r="C1461" s="167" t="s">
        <v>2339</v>
      </c>
      <c r="D1461" s="166" t="s">
        <v>361</v>
      </c>
      <c r="E1461" s="168">
        <v>102</v>
      </c>
      <c r="F1461" s="168">
        <v>35.985599999999998</v>
      </c>
    </row>
    <row r="1462" spans="1:7" s="75" customFormat="1" outlineLevel="1">
      <c r="A1462" s="169" t="s">
        <v>2340</v>
      </c>
      <c r="B1462" s="170" t="s">
        <v>1356</v>
      </c>
      <c r="C1462" s="171" t="s">
        <v>1357</v>
      </c>
      <c r="D1462" s="170" t="s">
        <v>400</v>
      </c>
      <c r="E1462" s="172">
        <v>2400</v>
      </c>
      <c r="F1462" s="172">
        <v>846.72</v>
      </c>
    </row>
    <row r="1463" spans="1:7" s="75" customFormat="1" outlineLevel="1">
      <c r="A1463" s="169" t="s">
        <v>2341</v>
      </c>
      <c r="B1463" s="170" t="s">
        <v>1442</v>
      </c>
      <c r="C1463" s="171" t="s">
        <v>1443</v>
      </c>
      <c r="D1463" s="170" t="s">
        <v>400</v>
      </c>
      <c r="E1463" s="172">
        <v>200</v>
      </c>
      <c r="F1463" s="172">
        <v>70.56</v>
      </c>
    </row>
    <row r="1464" spans="1:7" s="75" customFormat="1" outlineLevel="1">
      <c r="A1464" s="169" t="s">
        <v>2342</v>
      </c>
      <c r="B1464" s="170" t="s">
        <v>825</v>
      </c>
      <c r="C1464" s="171" t="s">
        <v>826</v>
      </c>
      <c r="D1464" s="170" t="s">
        <v>274</v>
      </c>
      <c r="E1464" s="172">
        <v>2.9999999999999997E-4</v>
      </c>
      <c r="F1464" s="172">
        <v>1.06E-4</v>
      </c>
    </row>
    <row r="1465" spans="1:7" s="75" customFormat="1" outlineLevel="1">
      <c r="A1465" s="169" t="s">
        <v>2343</v>
      </c>
      <c r="B1465" s="170" t="s">
        <v>391</v>
      </c>
      <c r="C1465" s="171" t="s">
        <v>392</v>
      </c>
      <c r="D1465" s="170" t="s">
        <v>270</v>
      </c>
      <c r="E1465" s="172">
        <v>0.51100000000000001</v>
      </c>
      <c r="F1465" s="172">
        <v>0.180281</v>
      </c>
    </row>
    <row r="1466" spans="1:7" s="75" customFormat="1" outlineLevel="1">
      <c r="A1466" s="169" t="s">
        <v>2344</v>
      </c>
      <c r="B1466" s="170" t="s">
        <v>2345</v>
      </c>
      <c r="C1466" s="171" t="s">
        <v>2346</v>
      </c>
      <c r="D1466" s="170" t="s">
        <v>396</v>
      </c>
      <c r="E1466" s="172">
        <v>1.25</v>
      </c>
      <c r="F1466" s="172">
        <v>0.441</v>
      </c>
    </row>
    <row r="1467" spans="1:7" s="75" customFormat="1" outlineLevel="1">
      <c r="A1467" s="169" t="s">
        <v>2347</v>
      </c>
      <c r="B1467" s="170" t="s">
        <v>2348</v>
      </c>
      <c r="C1467" s="171" t="s">
        <v>2349</v>
      </c>
      <c r="D1467" s="170" t="s">
        <v>274</v>
      </c>
      <c r="E1467" s="172">
        <v>0.125</v>
      </c>
      <c r="F1467" s="172">
        <v>4.41E-2</v>
      </c>
    </row>
    <row r="1468" spans="1:7" s="75" customFormat="1" outlineLevel="1">
      <c r="A1468" s="169" t="s">
        <v>2350</v>
      </c>
      <c r="B1468" s="170" t="s">
        <v>402</v>
      </c>
      <c r="C1468" s="171" t="s">
        <v>403</v>
      </c>
      <c r="D1468" s="170" t="s">
        <v>396</v>
      </c>
      <c r="E1468" s="172">
        <v>0.114</v>
      </c>
      <c r="F1468" s="172">
        <v>4.0218999999999998E-2</v>
      </c>
    </row>
    <row r="1469" spans="1:7" s="70" customFormat="1" ht="102">
      <c r="A1469" s="145" t="s">
        <v>2351</v>
      </c>
      <c r="B1469" s="146" t="s">
        <v>2352</v>
      </c>
      <c r="C1469" s="146" t="s">
        <v>2353</v>
      </c>
      <c r="D1469" s="147" t="s">
        <v>2326</v>
      </c>
      <c r="E1469" s="311">
        <v>0.3528</v>
      </c>
      <c r="F1469" s="312"/>
      <c r="G1469" s="148"/>
    </row>
    <row r="1470" spans="1:7" s="74" customFormat="1" outlineLevel="1">
      <c r="A1470" s="149" t="s">
        <v>2354</v>
      </c>
      <c r="B1470" s="150" t="s">
        <v>231</v>
      </c>
      <c r="C1470" s="151" t="s">
        <v>236</v>
      </c>
      <c r="D1470" s="150" t="s">
        <v>237</v>
      </c>
      <c r="E1470" s="152">
        <v>191.14</v>
      </c>
      <c r="F1470" s="152">
        <v>67.434200000000004</v>
      </c>
    </row>
    <row r="1471" spans="1:7" s="76" customFormat="1" outlineLevel="1">
      <c r="A1471" s="157" t="s">
        <v>2355</v>
      </c>
      <c r="B1471" s="158" t="s">
        <v>1255</v>
      </c>
      <c r="C1471" s="159" t="s">
        <v>1256</v>
      </c>
      <c r="D1471" s="158" t="s">
        <v>244</v>
      </c>
      <c r="E1471" s="160">
        <v>9.23</v>
      </c>
      <c r="F1471" s="160">
        <v>3.2563</v>
      </c>
    </row>
    <row r="1472" spans="1:7" s="76" customFormat="1" outlineLevel="1">
      <c r="A1472" s="161" t="s">
        <v>2356</v>
      </c>
      <c r="B1472" s="162" t="s">
        <v>376</v>
      </c>
      <c r="C1472" s="163" t="s">
        <v>377</v>
      </c>
      <c r="D1472" s="162" t="s">
        <v>244</v>
      </c>
      <c r="E1472" s="164">
        <v>26.45</v>
      </c>
      <c r="F1472" s="164">
        <v>9.3315999999999999</v>
      </c>
    </row>
    <row r="1473" spans="1:7" s="76" customFormat="1" outlineLevel="1">
      <c r="A1473" s="161" t="s">
        <v>2357</v>
      </c>
      <c r="B1473" s="162" t="s">
        <v>2358</v>
      </c>
      <c r="C1473" s="163" t="s">
        <v>2359</v>
      </c>
      <c r="D1473" s="162" t="s">
        <v>244</v>
      </c>
      <c r="E1473" s="164">
        <v>49.2</v>
      </c>
      <c r="F1473" s="164">
        <v>17.357800000000001</v>
      </c>
    </row>
    <row r="1474" spans="1:7" s="75" customFormat="1" outlineLevel="1">
      <c r="A1474" s="165" t="s">
        <v>2360</v>
      </c>
      <c r="B1474" s="166" t="s">
        <v>2361</v>
      </c>
      <c r="C1474" s="167" t="s">
        <v>2362</v>
      </c>
      <c r="D1474" s="166" t="s">
        <v>400</v>
      </c>
      <c r="E1474" s="168">
        <v>1200</v>
      </c>
      <c r="F1474" s="168">
        <v>423.36</v>
      </c>
    </row>
    <row r="1475" spans="1:7" s="70" customFormat="1">
      <c r="A1475" s="179"/>
      <c r="B1475" s="180"/>
      <c r="C1475" s="306" t="s">
        <v>2363</v>
      </c>
      <c r="D1475" s="306"/>
      <c r="E1475" s="180"/>
      <c r="F1475" s="181"/>
      <c r="G1475" s="133"/>
    </row>
    <row r="1476" spans="1:7" s="70" customFormat="1">
      <c r="A1476" s="145" t="s">
        <v>2364</v>
      </c>
      <c r="B1476" s="146" t="s">
        <v>2219</v>
      </c>
      <c r="C1476" s="146" t="s">
        <v>2220</v>
      </c>
      <c r="D1476" s="147" t="s">
        <v>274</v>
      </c>
      <c r="E1476" s="311">
        <v>1.7999999999999999E-2</v>
      </c>
      <c r="F1476" s="312"/>
      <c r="G1476" s="148"/>
    </row>
    <row r="1477" spans="1:7" s="74" customFormat="1" outlineLevel="1">
      <c r="A1477" s="149" t="s">
        <v>2365</v>
      </c>
      <c r="B1477" s="150" t="s">
        <v>231</v>
      </c>
      <c r="C1477" s="151" t="s">
        <v>236</v>
      </c>
      <c r="D1477" s="150" t="s">
        <v>237</v>
      </c>
      <c r="E1477" s="152">
        <v>215.82</v>
      </c>
      <c r="F1477" s="152">
        <v>3.8847999999999998</v>
      </c>
    </row>
    <row r="1478" spans="1:7" s="75" customFormat="1" outlineLevel="1">
      <c r="A1478" s="153" t="s">
        <v>2366</v>
      </c>
      <c r="B1478" s="154" t="s">
        <v>239</v>
      </c>
      <c r="C1478" s="155" t="s">
        <v>240</v>
      </c>
      <c r="D1478" s="154" t="s">
        <v>237</v>
      </c>
      <c r="E1478" s="156">
        <v>0.36</v>
      </c>
      <c r="F1478" s="156">
        <v>6.4799999999999996E-3</v>
      </c>
    </row>
    <row r="1479" spans="1:7" s="76" customFormat="1" ht="24" outlineLevel="1">
      <c r="A1479" s="157" t="s">
        <v>2367</v>
      </c>
      <c r="B1479" s="158" t="s">
        <v>337</v>
      </c>
      <c r="C1479" s="159" t="s">
        <v>338</v>
      </c>
      <c r="D1479" s="158" t="s">
        <v>244</v>
      </c>
      <c r="E1479" s="160">
        <v>0.15</v>
      </c>
      <c r="F1479" s="160">
        <v>2.7000000000000001E-3</v>
      </c>
    </row>
    <row r="1480" spans="1:7" s="76" customFormat="1" outlineLevel="1">
      <c r="A1480" s="161" t="s">
        <v>2368</v>
      </c>
      <c r="B1480" s="162" t="s">
        <v>343</v>
      </c>
      <c r="C1480" s="163" t="s">
        <v>344</v>
      </c>
      <c r="D1480" s="162" t="s">
        <v>244</v>
      </c>
      <c r="E1480" s="164">
        <v>0.21</v>
      </c>
      <c r="F1480" s="164">
        <v>3.7799999999999999E-3</v>
      </c>
    </row>
    <row r="1481" spans="1:7" s="75" customFormat="1" outlineLevel="1">
      <c r="A1481" s="165" t="s">
        <v>2369</v>
      </c>
      <c r="B1481" s="166" t="s">
        <v>2226</v>
      </c>
      <c r="C1481" s="167" t="s">
        <v>2227</v>
      </c>
      <c r="D1481" s="166" t="s">
        <v>274</v>
      </c>
      <c r="E1481" s="168">
        <v>1</v>
      </c>
      <c r="F1481" s="168">
        <v>1.7999999999999999E-2</v>
      </c>
    </row>
    <row r="1482" spans="1:7" s="70" customFormat="1" ht="38.25">
      <c r="A1482" s="145" t="s">
        <v>2370</v>
      </c>
      <c r="B1482" s="146" t="s">
        <v>814</v>
      </c>
      <c r="C1482" s="146" t="s">
        <v>2229</v>
      </c>
      <c r="D1482" s="147" t="s">
        <v>274</v>
      </c>
      <c r="E1482" s="311">
        <v>1.7999999999999999E-2</v>
      </c>
      <c r="F1482" s="312"/>
      <c r="G1482" s="148"/>
    </row>
    <row r="1483" spans="1:7" s="74" customFormat="1" outlineLevel="1">
      <c r="A1483" s="149" t="s">
        <v>2371</v>
      </c>
      <c r="B1483" s="150" t="s">
        <v>231</v>
      </c>
      <c r="C1483" s="151" t="s">
        <v>236</v>
      </c>
      <c r="D1483" s="150" t="s">
        <v>237</v>
      </c>
      <c r="E1483" s="152">
        <v>63.28</v>
      </c>
      <c r="F1483" s="152">
        <v>1.139</v>
      </c>
    </row>
    <row r="1484" spans="1:7" s="75" customFormat="1" outlineLevel="1">
      <c r="A1484" s="153" t="s">
        <v>2372</v>
      </c>
      <c r="B1484" s="154" t="s">
        <v>239</v>
      </c>
      <c r="C1484" s="155" t="s">
        <v>240</v>
      </c>
      <c r="D1484" s="154" t="s">
        <v>237</v>
      </c>
      <c r="E1484" s="156">
        <v>4.01</v>
      </c>
      <c r="F1484" s="156">
        <v>7.2179999999999994E-2</v>
      </c>
    </row>
    <row r="1485" spans="1:7" s="76" customFormat="1" ht="24" outlineLevel="1">
      <c r="A1485" s="157" t="s">
        <v>2373</v>
      </c>
      <c r="B1485" s="158" t="s">
        <v>337</v>
      </c>
      <c r="C1485" s="159" t="s">
        <v>338</v>
      </c>
      <c r="D1485" s="158" t="s">
        <v>244</v>
      </c>
      <c r="E1485" s="160">
        <v>0.12</v>
      </c>
      <c r="F1485" s="160">
        <v>2.16E-3</v>
      </c>
    </row>
    <row r="1486" spans="1:7" s="76" customFormat="1" ht="24" outlineLevel="1">
      <c r="A1486" s="161" t="s">
        <v>2374</v>
      </c>
      <c r="B1486" s="162" t="s">
        <v>820</v>
      </c>
      <c r="C1486" s="163" t="s">
        <v>821</v>
      </c>
      <c r="D1486" s="162" t="s">
        <v>244</v>
      </c>
      <c r="E1486" s="164">
        <v>0.1</v>
      </c>
      <c r="F1486" s="164">
        <v>1.8E-3</v>
      </c>
    </row>
    <row r="1487" spans="1:7" s="76" customFormat="1" outlineLevel="1">
      <c r="A1487" s="161" t="s">
        <v>2375</v>
      </c>
      <c r="B1487" s="162" t="s">
        <v>343</v>
      </c>
      <c r="C1487" s="163" t="s">
        <v>344</v>
      </c>
      <c r="D1487" s="162" t="s">
        <v>244</v>
      </c>
      <c r="E1487" s="164">
        <v>0.19</v>
      </c>
      <c r="F1487" s="164">
        <v>3.4199999999999999E-3</v>
      </c>
    </row>
    <row r="1488" spans="1:7" s="76" customFormat="1" outlineLevel="1">
      <c r="A1488" s="161" t="s">
        <v>2376</v>
      </c>
      <c r="B1488" s="162" t="s">
        <v>385</v>
      </c>
      <c r="C1488" s="163" t="s">
        <v>386</v>
      </c>
      <c r="D1488" s="162" t="s">
        <v>244</v>
      </c>
      <c r="E1488" s="164">
        <v>1.46</v>
      </c>
      <c r="F1488" s="164">
        <v>2.6280000000000001E-2</v>
      </c>
    </row>
    <row r="1489" spans="1:7" s="75" customFormat="1" outlineLevel="1">
      <c r="A1489" s="165" t="s">
        <v>2377</v>
      </c>
      <c r="B1489" s="166" t="s">
        <v>1263</v>
      </c>
      <c r="C1489" s="167" t="s">
        <v>1264</v>
      </c>
      <c r="D1489" s="166" t="s">
        <v>274</v>
      </c>
      <c r="E1489" s="168">
        <v>2.1000000000000001E-2</v>
      </c>
      <c r="F1489" s="168">
        <v>3.7800000000000003E-4</v>
      </c>
    </row>
    <row r="1490" spans="1:7" s="75" customFormat="1" outlineLevel="1">
      <c r="A1490" s="169" t="s">
        <v>2378</v>
      </c>
      <c r="B1490" s="170" t="s">
        <v>825</v>
      </c>
      <c r="C1490" s="171" t="s">
        <v>826</v>
      </c>
      <c r="D1490" s="170" t="s">
        <v>274</v>
      </c>
      <c r="E1490" s="172">
        <v>3.1E-4</v>
      </c>
      <c r="F1490" s="172">
        <v>6.0000000000000002E-6</v>
      </c>
    </row>
    <row r="1491" spans="1:7" s="75" customFormat="1" outlineLevel="1">
      <c r="A1491" s="169" t="s">
        <v>2379</v>
      </c>
      <c r="B1491" s="170" t="s">
        <v>828</v>
      </c>
      <c r="C1491" s="171" t="s">
        <v>829</v>
      </c>
      <c r="D1491" s="170" t="s">
        <v>274</v>
      </c>
      <c r="E1491" s="172">
        <v>5.9999999999999995E-4</v>
      </c>
      <c r="F1491" s="172">
        <v>1.1E-5</v>
      </c>
    </row>
    <row r="1492" spans="1:7" s="75" customFormat="1" outlineLevel="1">
      <c r="A1492" s="169" t="s">
        <v>2380</v>
      </c>
      <c r="B1492" s="170" t="s">
        <v>391</v>
      </c>
      <c r="C1492" s="171" t="s">
        <v>392</v>
      </c>
      <c r="D1492" s="170" t="s">
        <v>270</v>
      </c>
      <c r="E1492" s="172">
        <v>1.2</v>
      </c>
      <c r="F1492" s="172">
        <v>2.1600000000000001E-2</v>
      </c>
    </row>
    <row r="1493" spans="1:7" s="75" customFormat="1" outlineLevel="1">
      <c r="A1493" s="169" t="s">
        <v>2381</v>
      </c>
      <c r="B1493" s="170" t="s">
        <v>554</v>
      </c>
      <c r="C1493" s="171" t="s">
        <v>555</v>
      </c>
      <c r="D1493" s="170" t="s">
        <v>274</v>
      </c>
      <c r="E1493" s="172">
        <v>4.4000000000000002E-4</v>
      </c>
      <c r="F1493" s="172">
        <v>7.9999999999999996E-6</v>
      </c>
    </row>
    <row r="1494" spans="1:7" s="75" customFormat="1" ht="24" outlineLevel="1">
      <c r="A1494" s="169" t="s">
        <v>2382</v>
      </c>
      <c r="B1494" s="170" t="s">
        <v>833</v>
      </c>
      <c r="C1494" s="171" t="s">
        <v>834</v>
      </c>
      <c r="D1494" s="170" t="s">
        <v>270</v>
      </c>
      <c r="E1494" s="172">
        <v>1.0300000000000001E-3</v>
      </c>
      <c r="F1494" s="172">
        <v>1.9000000000000001E-5</v>
      </c>
    </row>
    <row r="1495" spans="1:7" s="75" customFormat="1" outlineLevel="1">
      <c r="A1495" s="169" t="s">
        <v>2383</v>
      </c>
      <c r="B1495" s="170" t="s">
        <v>402</v>
      </c>
      <c r="C1495" s="171" t="s">
        <v>403</v>
      </c>
      <c r="D1495" s="170" t="s">
        <v>396</v>
      </c>
      <c r="E1495" s="172">
        <v>0.36</v>
      </c>
      <c r="F1495" s="172">
        <v>6.4799999999999996E-3</v>
      </c>
    </row>
    <row r="1496" spans="1:7" s="75" customFormat="1" ht="36" outlineLevel="1">
      <c r="A1496" s="169" t="s">
        <v>2384</v>
      </c>
      <c r="B1496" s="170" t="s">
        <v>837</v>
      </c>
      <c r="C1496" s="171" t="s">
        <v>838</v>
      </c>
      <c r="D1496" s="170" t="s">
        <v>274</v>
      </c>
      <c r="E1496" s="172">
        <v>2.0000000000000001E-4</v>
      </c>
      <c r="F1496" s="172">
        <v>3.9999999999999998E-6</v>
      </c>
    </row>
    <row r="1497" spans="1:7" s="70" customFormat="1">
      <c r="A1497" s="145" t="s">
        <v>2385</v>
      </c>
      <c r="B1497" s="146" t="s">
        <v>561</v>
      </c>
      <c r="C1497" s="146" t="s">
        <v>2386</v>
      </c>
      <c r="D1497" s="147" t="s">
        <v>274</v>
      </c>
      <c r="E1497" s="313">
        <v>1.7999999999999999E-2</v>
      </c>
      <c r="F1497" s="314"/>
      <c r="G1497" s="148"/>
    </row>
    <row r="1498" spans="1:7" s="70" customFormat="1" ht="25.5">
      <c r="A1498" s="145" t="s">
        <v>2387</v>
      </c>
      <c r="B1498" s="146" t="s">
        <v>2249</v>
      </c>
      <c r="C1498" s="146" t="s">
        <v>2250</v>
      </c>
      <c r="D1498" s="147" t="s">
        <v>2251</v>
      </c>
      <c r="E1498" s="311">
        <v>1.8E-3</v>
      </c>
      <c r="F1498" s="312"/>
      <c r="G1498" s="148"/>
    </row>
    <row r="1499" spans="1:7" s="74" customFormat="1" outlineLevel="1">
      <c r="A1499" s="149" t="s">
        <v>2388</v>
      </c>
      <c r="B1499" s="150" t="s">
        <v>231</v>
      </c>
      <c r="C1499" s="151" t="s">
        <v>236</v>
      </c>
      <c r="D1499" s="150" t="s">
        <v>237</v>
      </c>
      <c r="E1499" s="152">
        <v>63.08</v>
      </c>
      <c r="F1499" s="152">
        <v>0.11354400000000001</v>
      </c>
    </row>
    <row r="1500" spans="1:7" s="75" customFormat="1" outlineLevel="1">
      <c r="A1500" s="153" t="s">
        <v>2389</v>
      </c>
      <c r="B1500" s="154" t="s">
        <v>239</v>
      </c>
      <c r="C1500" s="155" t="s">
        <v>240</v>
      </c>
      <c r="D1500" s="154" t="s">
        <v>237</v>
      </c>
      <c r="E1500" s="156">
        <v>0.03</v>
      </c>
      <c r="F1500" s="156">
        <v>5.3999999999999998E-5</v>
      </c>
    </row>
    <row r="1501" spans="1:7" s="76" customFormat="1" outlineLevel="1">
      <c r="A1501" s="157" t="s">
        <v>2390</v>
      </c>
      <c r="B1501" s="158" t="s">
        <v>2027</v>
      </c>
      <c r="C1501" s="159" t="s">
        <v>2028</v>
      </c>
      <c r="D1501" s="158" t="s">
        <v>244</v>
      </c>
      <c r="E1501" s="160">
        <v>1.5</v>
      </c>
      <c r="F1501" s="160">
        <v>2.7000000000000001E-3</v>
      </c>
    </row>
    <row r="1502" spans="1:7" s="76" customFormat="1" ht="24" outlineLevel="1">
      <c r="A1502" s="161" t="s">
        <v>2391</v>
      </c>
      <c r="B1502" s="162" t="s">
        <v>820</v>
      </c>
      <c r="C1502" s="163" t="s">
        <v>821</v>
      </c>
      <c r="D1502" s="162" t="s">
        <v>244</v>
      </c>
      <c r="E1502" s="164">
        <v>58.58</v>
      </c>
      <c r="F1502" s="164">
        <v>0.105444</v>
      </c>
    </row>
    <row r="1503" spans="1:7" s="76" customFormat="1" outlineLevel="1">
      <c r="A1503" s="161" t="s">
        <v>2392</v>
      </c>
      <c r="B1503" s="162" t="s">
        <v>343</v>
      </c>
      <c r="C1503" s="163" t="s">
        <v>344</v>
      </c>
      <c r="D1503" s="162" t="s">
        <v>244</v>
      </c>
      <c r="E1503" s="164">
        <v>0.03</v>
      </c>
      <c r="F1503" s="164">
        <v>5.3999999999999998E-5</v>
      </c>
    </row>
    <row r="1504" spans="1:7" s="75" customFormat="1" outlineLevel="1">
      <c r="A1504" s="165" t="s">
        <v>2393</v>
      </c>
      <c r="B1504" s="166" t="s">
        <v>2258</v>
      </c>
      <c r="C1504" s="167" t="s">
        <v>2259</v>
      </c>
      <c r="D1504" s="166" t="s">
        <v>274</v>
      </c>
      <c r="E1504" s="168">
        <v>8.3000000000000004E-2</v>
      </c>
      <c r="F1504" s="168">
        <v>1.4899999999999999E-4</v>
      </c>
    </row>
    <row r="1505" spans="1:7" s="75" customFormat="1" outlineLevel="1">
      <c r="A1505" s="169" t="s">
        <v>2394</v>
      </c>
      <c r="B1505" s="170" t="s">
        <v>2261</v>
      </c>
      <c r="C1505" s="171" t="s">
        <v>2262</v>
      </c>
      <c r="D1505" s="170" t="s">
        <v>400</v>
      </c>
      <c r="E1505" s="172">
        <v>0.37</v>
      </c>
      <c r="F1505" s="172">
        <v>6.6600000000000003E-4</v>
      </c>
    </row>
    <row r="1506" spans="1:7" s="70" customFormat="1" ht="25.5">
      <c r="A1506" s="145" t="s">
        <v>2395</v>
      </c>
      <c r="B1506" s="146" t="s">
        <v>2264</v>
      </c>
      <c r="C1506" s="146" t="s">
        <v>2265</v>
      </c>
      <c r="D1506" s="147" t="s">
        <v>411</v>
      </c>
      <c r="E1506" s="311">
        <v>1.2E-2</v>
      </c>
      <c r="F1506" s="312"/>
      <c r="G1506" s="148"/>
    </row>
    <row r="1507" spans="1:7" s="74" customFormat="1" outlineLevel="1">
      <c r="A1507" s="149" t="s">
        <v>2396</v>
      </c>
      <c r="B1507" s="150" t="s">
        <v>231</v>
      </c>
      <c r="C1507" s="151" t="s">
        <v>236</v>
      </c>
      <c r="D1507" s="150" t="s">
        <v>237</v>
      </c>
      <c r="E1507" s="152">
        <v>5.31</v>
      </c>
      <c r="F1507" s="152">
        <v>6.3719999999999999E-2</v>
      </c>
    </row>
    <row r="1508" spans="1:7" s="75" customFormat="1" outlineLevel="1">
      <c r="A1508" s="153" t="s">
        <v>2397</v>
      </c>
      <c r="B1508" s="154" t="s">
        <v>239</v>
      </c>
      <c r="C1508" s="155" t="s">
        <v>240</v>
      </c>
      <c r="D1508" s="154" t="s">
        <v>237</v>
      </c>
      <c r="E1508" s="156">
        <v>0.02</v>
      </c>
      <c r="F1508" s="156">
        <v>2.4000000000000001E-4</v>
      </c>
    </row>
    <row r="1509" spans="1:7" s="76" customFormat="1" outlineLevel="1">
      <c r="A1509" s="157" t="s">
        <v>2398</v>
      </c>
      <c r="B1509" s="158" t="s">
        <v>331</v>
      </c>
      <c r="C1509" s="159" t="s">
        <v>332</v>
      </c>
      <c r="D1509" s="158" t="s">
        <v>244</v>
      </c>
      <c r="E1509" s="160">
        <v>0.01</v>
      </c>
      <c r="F1509" s="160">
        <v>1.2E-4</v>
      </c>
    </row>
    <row r="1510" spans="1:7" s="76" customFormat="1" outlineLevel="1">
      <c r="A1510" s="161" t="s">
        <v>2399</v>
      </c>
      <c r="B1510" s="162" t="s">
        <v>512</v>
      </c>
      <c r="C1510" s="163" t="s">
        <v>344</v>
      </c>
      <c r="D1510" s="162" t="s">
        <v>244</v>
      </c>
      <c r="E1510" s="164">
        <v>0.01</v>
      </c>
      <c r="F1510" s="164">
        <v>1.2E-4</v>
      </c>
    </row>
    <row r="1511" spans="1:7" s="76" customFormat="1" ht="24" outlineLevel="1">
      <c r="A1511" s="161" t="s">
        <v>2400</v>
      </c>
      <c r="B1511" s="162" t="s">
        <v>2271</v>
      </c>
      <c r="C1511" s="163" t="s">
        <v>2272</v>
      </c>
      <c r="D1511" s="162" t="s">
        <v>244</v>
      </c>
      <c r="E1511" s="164">
        <v>1.1200000000000001</v>
      </c>
      <c r="F1511" s="164">
        <v>1.3440000000000001E-2</v>
      </c>
    </row>
    <row r="1512" spans="1:7" s="75" customFormat="1" outlineLevel="1">
      <c r="A1512" s="165" t="s">
        <v>2401</v>
      </c>
      <c r="B1512" s="166" t="s">
        <v>825</v>
      </c>
      <c r="C1512" s="167" t="s">
        <v>826</v>
      </c>
      <c r="D1512" s="166" t="s">
        <v>274</v>
      </c>
      <c r="E1512" s="168">
        <v>1.2E-2</v>
      </c>
      <c r="F1512" s="168">
        <v>1.44E-4</v>
      </c>
    </row>
    <row r="1513" spans="1:7" s="75" customFormat="1" outlineLevel="1">
      <c r="A1513" s="169" t="s">
        <v>2402</v>
      </c>
      <c r="B1513" s="170" t="s">
        <v>2275</v>
      </c>
      <c r="C1513" s="171" t="s">
        <v>2276</v>
      </c>
      <c r="D1513" s="170" t="s">
        <v>274</v>
      </c>
      <c r="E1513" s="172">
        <v>2E-3</v>
      </c>
      <c r="F1513" s="172">
        <v>2.4000000000000001E-5</v>
      </c>
    </row>
    <row r="1514" spans="1:7" s="70" customFormat="1" ht="25.5">
      <c r="A1514" s="145" t="s">
        <v>2403</v>
      </c>
      <c r="B1514" s="146" t="s">
        <v>2278</v>
      </c>
      <c r="C1514" s="146" t="s">
        <v>2279</v>
      </c>
      <c r="D1514" s="147" t="s">
        <v>411</v>
      </c>
      <c r="E1514" s="311">
        <v>1.2E-2</v>
      </c>
      <c r="F1514" s="312"/>
      <c r="G1514" s="148"/>
    </row>
    <row r="1515" spans="1:7" s="74" customFormat="1" outlineLevel="1">
      <c r="A1515" s="149" t="s">
        <v>2404</v>
      </c>
      <c r="B1515" s="150" t="s">
        <v>231</v>
      </c>
      <c r="C1515" s="151" t="s">
        <v>236</v>
      </c>
      <c r="D1515" s="150" t="s">
        <v>237</v>
      </c>
      <c r="E1515" s="152">
        <v>7.66</v>
      </c>
      <c r="F1515" s="152">
        <v>9.1920000000000002E-2</v>
      </c>
    </row>
    <row r="1516" spans="1:7" s="75" customFormat="1" outlineLevel="1">
      <c r="A1516" s="153" t="s">
        <v>2405</v>
      </c>
      <c r="B1516" s="154" t="s">
        <v>239</v>
      </c>
      <c r="C1516" s="155" t="s">
        <v>240</v>
      </c>
      <c r="D1516" s="154" t="s">
        <v>237</v>
      </c>
      <c r="E1516" s="156">
        <v>0.04</v>
      </c>
      <c r="F1516" s="156">
        <v>4.8000000000000001E-4</v>
      </c>
    </row>
    <row r="1517" spans="1:7" s="76" customFormat="1" outlineLevel="1">
      <c r="A1517" s="157" t="s">
        <v>2406</v>
      </c>
      <c r="B1517" s="158" t="s">
        <v>331</v>
      </c>
      <c r="C1517" s="159" t="s">
        <v>332</v>
      </c>
      <c r="D1517" s="158" t="s">
        <v>244</v>
      </c>
      <c r="E1517" s="160">
        <v>0.02</v>
      </c>
      <c r="F1517" s="160">
        <v>2.4000000000000001E-4</v>
      </c>
    </row>
    <row r="1518" spans="1:7" s="76" customFormat="1" outlineLevel="1">
      <c r="A1518" s="161" t="s">
        <v>2407</v>
      </c>
      <c r="B1518" s="162" t="s">
        <v>512</v>
      </c>
      <c r="C1518" s="163" t="s">
        <v>344</v>
      </c>
      <c r="D1518" s="162" t="s">
        <v>244</v>
      </c>
      <c r="E1518" s="164">
        <v>0.02</v>
      </c>
      <c r="F1518" s="164">
        <v>2.4000000000000001E-4</v>
      </c>
    </row>
    <row r="1519" spans="1:7" s="76" customFormat="1" ht="24" outlineLevel="1">
      <c r="A1519" s="161" t="s">
        <v>2408</v>
      </c>
      <c r="B1519" s="162" t="s">
        <v>2271</v>
      </c>
      <c r="C1519" s="163" t="s">
        <v>2272</v>
      </c>
      <c r="D1519" s="162" t="s">
        <v>244</v>
      </c>
      <c r="E1519" s="164">
        <v>1.3</v>
      </c>
      <c r="F1519" s="164">
        <v>1.5599999999999999E-2</v>
      </c>
    </row>
    <row r="1520" spans="1:7" s="75" customFormat="1" outlineLevel="1">
      <c r="A1520" s="165" t="s">
        <v>2409</v>
      </c>
      <c r="B1520" s="166" t="s">
        <v>2286</v>
      </c>
      <c r="C1520" s="167" t="s">
        <v>2287</v>
      </c>
      <c r="D1520" s="166" t="s">
        <v>274</v>
      </c>
      <c r="E1520" s="168">
        <v>3.7999999999999999E-2</v>
      </c>
      <c r="F1520" s="168">
        <v>4.5600000000000003E-4</v>
      </c>
    </row>
    <row r="1521" spans="1:7" s="75" customFormat="1" outlineLevel="1">
      <c r="A1521" s="169" t="s">
        <v>2410</v>
      </c>
      <c r="B1521" s="170" t="s">
        <v>2289</v>
      </c>
      <c r="C1521" s="171" t="s">
        <v>2290</v>
      </c>
      <c r="D1521" s="170" t="s">
        <v>274</v>
      </c>
      <c r="E1521" s="172">
        <v>2.8E-3</v>
      </c>
      <c r="F1521" s="172">
        <v>3.4E-5</v>
      </c>
    </row>
    <row r="1522" spans="1:7" s="70" customFormat="1" ht="25.5">
      <c r="A1522" s="145" t="s">
        <v>2411</v>
      </c>
      <c r="B1522" s="146" t="s">
        <v>2412</v>
      </c>
      <c r="C1522" s="146" t="s">
        <v>2413</v>
      </c>
      <c r="D1522" s="147" t="s">
        <v>411</v>
      </c>
      <c r="E1522" s="311">
        <v>4.0899999999999999E-2</v>
      </c>
      <c r="F1522" s="312"/>
      <c r="G1522" s="148"/>
    </row>
    <row r="1523" spans="1:7" s="74" customFormat="1" outlineLevel="1">
      <c r="A1523" s="149" t="s">
        <v>2414</v>
      </c>
      <c r="B1523" s="150" t="s">
        <v>231</v>
      </c>
      <c r="C1523" s="151" t="s">
        <v>236</v>
      </c>
      <c r="D1523" s="150" t="s">
        <v>237</v>
      </c>
      <c r="E1523" s="152">
        <v>39.21</v>
      </c>
      <c r="F1523" s="152">
        <v>1.6036999999999999</v>
      </c>
    </row>
    <row r="1524" spans="1:7" s="75" customFormat="1" outlineLevel="1">
      <c r="A1524" s="153" t="s">
        <v>2415</v>
      </c>
      <c r="B1524" s="154" t="s">
        <v>239</v>
      </c>
      <c r="C1524" s="155" t="s">
        <v>240</v>
      </c>
      <c r="D1524" s="154" t="s">
        <v>237</v>
      </c>
      <c r="E1524" s="156">
        <v>0.59</v>
      </c>
      <c r="F1524" s="156">
        <v>2.4131E-2</v>
      </c>
    </row>
    <row r="1525" spans="1:7" s="76" customFormat="1" ht="24" outlineLevel="1">
      <c r="A1525" s="157" t="s">
        <v>2416</v>
      </c>
      <c r="B1525" s="158" t="s">
        <v>337</v>
      </c>
      <c r="C1525" s="159" t="s">
        <v>338</v>
      </c>
      <c r="D1525" s="158" t="s">
        <v>244</v>
      </c>
      <c r="E1525" s="160">
        <v>0.25</v>
      </c>
      <c r="F1525" s="160">
        <v>1.0225E-2</v>
      </c>
    </row>
    <row r="1526" spans="1:7" s="76" customFormat="1" outlineLevel="1">
      <c r="A1526" s="161" t="s">
        <v>2417</v>
      </c>
      <c r="B1526" s="162" t="s">
        <v>512</v>
      </c>
      <c r="C1526" s="163" t="s">
        <v>344</v>
      </c>
      <c r="D1526" s="162" t="s">
        <v>244</v>
      </c>
      <c r="E1526" s="164">
        <v>0.34</v>
      </c>
      <c r="F1526" s="164">
        <v>1.3906E-2</v>
      </c>
    </row>
    <row r="1527" spans="1:7" s="75" customFormat="1" outlineLevel="1">
      <c r="A1527" s="165" t="s">
        <v>2418</v>
      </c>
      <c r="B1527" s="166" t="s">
        <v>2419</v>
      </c>
      <c r="C1527" s="167" t="s">
        <v>2420</v>
      </c>
      <c r="D1527" s="166" t="s">
        <v>396</v>
      </c>
      <c r="E1527" s="168">
        <v>156</v>
      </c>
      <c r="F1527" s="168">
        <v>6.3803999999999998</v>
      </c>
    </row>
    <row r="1528" spans="1:7" s="70" customFormat="1">
      <c r="A1528" s="145" t="s">
        <v>2421</v>
      </c>
      <c r="B1528" s="146" t="s">
        <v>561</v>
      </c>
      <c r="C1528" s="146" t="s">
        <v>2422</v>
      </c>
      <c r="D1528" s="147" t="s">
        <v>361</v>
      </c>
      <c r="E1528" s="313">
        <v>4.1718000000000002</v>
      </c>
      <c r="F1528" s="314"/>
      <c r="G1528" s="148"/>
    </row>
    <row r="1529" spans="1:7" ht="15.75">
      <c r="A1529" s="315" t="s">
        <v>3408</v>
      </c>
      <c r="B1529" s="316"/>
      <c r="C1529" s="316"/>
      <c r="D1529" s="316"/>
      <c r="E1529" s="316"/>
      <c r="F1529" s="317"/>
      <c r="G1529" s="132"/>
    </row>
    <row r="1530" spans="1:7" s="70" customFormat="1">
      <c r="A1530" s="179"/>
      <c r="B1530" s="180"/>
      <c r="C1530" s="306" t="s">
        <v>3409</v>
      </c>
      <c r="D1530" s="306"/>
      <c r="E1530" s="180"/>
      <c r="F1530" s="181"/>
      <c r="G1530" s="133"/>
    </row>
    <row r="1531" spans="1:7" s="70" customFormat="1" ht="38.25">
      <c r="A1531" s="145" t="s">
        <v>2423</v>
      </c>
      <c r="B1531" s="146" t="s">
        <v>3410</v>
      </c>
      <c r="C1531" s="146" t="s">
        <v>3411</v>
      </c>
      <c r="D1531" s="147" t="s">
        <v>3412</v>
      </c>
      <c r="E1531" s="311">
        <v>0.25559999999999999</v>
      </c>
      <c r="F1531" s="312"/>
      <c r="G1531" s="148"/>
    </row>
    <row r="1532" spans="1:7" s="74" customFormat="1" outlineLevel="1">
      <c r="A1532" s="149" t="s">
        <v>2425</v>
      </c>
      <c r="B1532" s="150" t="s">
        <v>231</v>
      </c>
      <c r="C1532" s="151" t="s">
        <v>236</v>
      </c>
      <c r="D1532" s="150" t="s">
        <v>237</v>
      </c>
      <c r="E1532" s="152">
        <v>78.180000000000007</v>
      </c>
      <c r="F1532" s="152">
        <v>19.982800000000001</v>
      </c>
    </row>
    <row r="1533" spans="1:7" s="75" customFormat="1" outlineLevel="1">
      <c r="A1533" s="153" t="s">
        <v>2426</v>
      </c>
      <c r="B1533" s="154" t="s">
        <v>239</v>
      </c>
      <c r="C1533" s="155" t="s">
        <v>240</v>
      </c>
      <c r="D1533" s="154" t="s">
        <v>237</v>
      </c>
      <c r="E1533" s="156">
        <v>1.57</v>
      </c>
      <c r="F1533" s="156">
        <v>0.40129199999999998</v>
      </c>
    </row>
    <row r="1534" spans="1:7" s="76" customFormat="1" ht="24" outlineLevel="1">
      <c r="A1534" s="157" t="s">
        <v>2427</v>
      </c>
      <c r="B1534" s="158" t="s">
        <v>337</v>
      </c>
      <c r="C1534" s="159" t="s">
        <v>338</v>
      </c>
      <c r="D1534" s="158" t="s">
        <v>244</v>
      </c>
      <c r="E1534" s="160">
        <v>0.72</v>
      </c>
      <c r="F1534" s="160">
        <v>0.184032</v>
      </c>
    </row>
    <row r="1535" spans="1:7" s="76" customFormat="1" outlineLevel="1">
      <c r="A1535" s="161" t="s">
        <v>2428</v>
      </c>
      <c r="B1535" s="162" t="s">
        <v>2027</v>
      </c>
      <c r="C1535" s="163" t="s">
        <v>2028</v>
      </c>
      <c r="D1535" s="162" t="s">
        <v>244</v>
      </c>
      <c r="E1535" s="164">
        <v>1.1000000000000001</v>
      </c>
      <c r="F1535" s="164">
        <v>0.28116000000000002</v>
      </c>
    </row>
    <row r="1536" spans="1:7" s="76" customFormat="1" outlineLevel="1">
      <c r="A1536" s="161" t="s">
        <v>2429</v>
      </c>
      <c r="B1536" s="162" t="s">
        <v>578</v>
      </c>
      <c r="C1536" s="163" t="s">
        <v>579</v>
      </c>
      <c r="D1536" s="162" t="s">
        <v>244</v>
      </c>
      <c r="E1536" s="164">
        <v>30.3</v>
      </c>
      <c r="F1536" s="164">
        <v>7.7446999999999999</v>
      </c>
    </row>
    <row r="1537" spans="1:7" s="76" customFormat="1" outlineLevel="1">
      <c r="A1537" s="161" t="s">
        <v>2430</v>
      </c>
      <c r="B1537" s="162" t="s">
        <v>343</v>
      </c>
      <c r="C1537" s="163" t="s">
        <v>344</v>
      </c>
      <c r="D1537" s="162" t="s">
        <v>244</v>
      </c>
      <c r="E1537" s="164">
        <v>0.85</v>
      </c>
      <c r="F1537" s="164">
        <v>0.21726000000000001</v>
      </c>
    </row>
    <row r="1538" spans="1:7" s="76" customFormat="1" outlineLevel="1">
      <c r="A1538" s="161" t="s">
        <v>2431</v>
      </c>
      <c r="B1538" s="162" t="s">
        <v>385</v>
      </c>
      <c r="C1538" s="163" t="s">
        <v>386</v>
      </c>
      <c r="D1538" s="162" t="s">
        <v>244</v>
      </c>
      <c r="E1538" s="164">
        <v>2.16</v>
      </c>
      <c r="F1538" s="164">
        <v>0.55209600000000003</v>
      </c>
    </row>
    <row r="1539" spans="1:7" s="75" customFormat="1" outlineLevel="1">
      <c r="A1539" s="165" t="s">
        <v>2432</v>
      </c>
      <c r="B1539" s="166" t="s">
        <v>825</v>
      </c>
      <c r="C1539" s="167" t="s">
        <v>826</v>
      </c>
      <c r="D1539" s="166" t="s">
        <v>274</v>
      </c>
      <c r="E1539" s="168">
        <v>1.9E-3</v>
      </c>
      <c r="F1539" s="168">
        <v>4.86E-4</v>
      </c>
    </row>
    <row r="1540" spans="1:7" s="75" customFormat="1" outlineLevel="1">
      <c r="A1540" s="169" t="s">
        <v>2433</v>
      </c>
      <c r="B1540" s="170" t="s">
        <v>828</v>
      </c>
      <c r="C1540" s="171" t="s">
        <v>829</v>
      </c>
      <c r="D1540" s="170" t="s">
        <v>274</v>
      </c>
      <c r="E1540" s="172">
        <v>1.4E-3</v>
      </c>
      <c r="F1540" s="172">
        <v>3.5799999999999997E-4</v>
      </c>
    </row>
    <row r="1541" spans="1:7" s="75" customFormat="1" outlineLevel="1">
      <c r="A1541" s="169" t="s">
        <v>2434</v>
      </c>
      <c r="B1541" s="170" t="s">
        <v>391</v>
      </c>
      <c r="C1541" s="171" t="s">
        <v>392</v>
      </c>
      <c r="D1541" s="170" t="s">
        <v>270</v>
      </c>
      <c r="E1541" s="172">
        <v>3.55</v>
      </c>
      <c r="F1541" s="172">
        <v>0.90737999999999996</v>
      </c>
    </row>
    <row r="1542" spans="1:7" s="75" customFormat="1" outlineLevel="1">
      <c r="A1542" s="169" t="s">
        <v>3413</v>
      </c>
      <c r="B1542" s="170" t="s">
        <v>554</v>
      </c>
      <c r="C1542" s="171" t="s">
        <v>555</v>
      </c>
      <c r="D1542" s="170" t="s">
        <v>274</v>
      </c>
      <c r="E1542" s="172">
        <v>1.7999999999999999E-2</v>
      </c>
      <c r="F1542" s="172">
        <v>4.6010000000000001E-3</v>
      </c>
    </row>
    <row r="1543" spans="1:7" s="75" customFormat="1" outlineLevel="1">
      <c r="A1543" s="169" t="s">
        <v>3414</v>
      </c>
      <c r="B1543" s="170" t="s">
        <v>402</v>
      </c>
      <c r="C1543" s="171" t="s">
        <v>403</v>
      </c>
      <c r="D1543" s="170" t="s">
        <v>396</v>
      </c>
      <c r="E1543" s="172">
        <v>0.79</v>
      </c>
      <c r="F1543" s="172">
        <v>0.20192399999999999</v>
      </c>
    </row>
    <row r="1544" spans="1:7" s="70" customFormat="1" ht="25.5">
      <c r="A1544" s="145" t="s">
        <v>2435</v>
      </c>
      <c r="B1544" s="146" t="s">
        <v>3415</v>
      </c>
      <c r="C1544" s="146" t="s">
        <v>3416</v>
      </c>
      <c r="D1544" s="147" t="s">
        <v>2251</v>
      </c>
      <c r="E1544" s="311">
        <v>2.5559999999999999E-2</v>
      </c>
      <c r="F1544" s="312"/>
      <c r="G1544" s="148"/>
    </row>
    <row r="1545" spans="1:7" s="74" customFormat="1" outlineLevel="1">
      <c r="A1545" s="149" t="s">
        <v>2437</v>
      </c>
      <c r="B1545" s="150" t="s">
        <v>231</v>
      </c>
      <c r="C1545" s="151" t="s">
        <v>236</v>
      </c>
      <c r="D1545" s="150" t="s">
        <v>237</v>
      </c>
      <c r="E1545" s="152">
        <v>372.86</v>
      </c>
      <c r="F1545" s="152">
        <v>9.5303000000000004</v>
      </c>
    </row>
    <row r="1546" spans="1:7" s="75" customFormat="1" outlineLevel="1">
      <c r="A1546" s="153" t="s">
        <v>2438</v>
      </c>
      <c r="B1546" s="154" t="s">
        <v>239</v>
      </c>
      <c r="C1546" s="155" t="s">
        <v>240</v>
      </c>
      <c r="D1546" s="154" t="s">
        <v>237</v>
      </c>
      <c r="E1546" s="156">
        <v>0.02</v>
      </c>
      <c r="F1546" s="156">
        <v>5.1099999999999995E-4</v>
      </c>
    </row>
    <row r="1547" spans="1:7" s="76" customFormat="1" ht="24" outlineLevel="1">
      <c r="A1547" s="157" t="s">
        <v>2439</v>
      </c>
      <c r="B1547" s="158" t="s">
        <v>820</v>
      </c>
      <c r="C1547" s="159" t="s">
        <v>821</v>
      </c>
      <c r="D1547" s="158" t="s">
        <v>244</v>
      </c>
      <c r="E1547" s="160">
        <v>362</v>
      </c>
      <c r="F1547" s="160">
        <v>9.2527000000000008</v>
      </c>
    </row>
    <row r="1548" spans="1:7" s="76" customFormat="1" outlineLevel="1">
      <c r="A1548" s="161" t="s">
        <v>2440</v>
      </c>
      <c r="B1548" s="162" t="s">
        <v>343</v>
      </c>
      <c r="C1548" s="163" t="s">
        <v>344</v>
      </c>
      <c r="D1548" s="162" t="s">
        <v>244</v>
      </c>
      <c r="E1548" s="164">
        <v>0.02</v>
      </c>
      <c r="F1548" s="164">
        <v>5.1099999999999995E-4</v>
      </c>
    </row>
    <row r="1549" spans="1:7" s="75" customFormat="1" outlineLevel="1">
      <c r="A1549" s="165" t="s">
        <v>2441</v>
      </c>
      <c r="B1549" s="166" t="s">
        <v>2258</v>
      </c>
      <c r="C1549" s="167" t="s">
        <v>2259</v>
      </c>
      <c r="D1549" s="166" t="s">
        <v>274</v>
      </c>
      <c r="E1549" s="168">
        <v>0.06</v>
      </c>
      <c r="F1549" s="168">
        <v>1.534E-3</v>
      </c>
    </row>
    <row r="1550" spans="1:7" s="70" customFormat="1">
      <c r="A1550" s="145" t="s">
        <v>2447</v>
      </c>
      <c r="B1550" s="146" t="s">
        <v>561</v>
      </c>
      <c r="C1550" s="146" t="s">
        <v>3400</v>
      </c>
      <c r="D1550" s="147" t="s">
        <v>274</v>
      </c>
      <c r="E1550" s="313">
        <v>9.1310000000000002E-2</v>
      </c>
      <c r="F1550" s="314"/>
      <c r="G1550" s="148"/>
    </row>
    <row r="1551" spans="1:7" s="70" customFormat="1">
      <c r="A1551" s="145" t="s">
        <v>2448</v>
      </c>
      <c r="B1551" s="146" t="s">
        <v>561</v>
      </c>
      <c r="C1551" s="146" t="s">
        <v>3399</v>
      </c>
      <c r="D1551" s="147" t="s">
        <v>274</v>
      </c>
      <c r="E1551" s="313">
        <v>6.4329999999999998E-2</v>
      </c>
      <c r="F1551" s="314"/>
      <c r="G1551" s="148"/>
    </row>
    <row r="1552" spans="1:7" s="70" customFormat="1">
      <c r="A1552" s="145" t="s">
        <v>2449</v>
      </c>
      <c r="B1552" s="146" t="s">
        <v>561</v>
      </c>
      <c r="C1552" s="146" t="s">
        <v>3398</v>
      </c>
      <c r="D1552" s="147" t="s">
        <v>274</v>
      </c>
      <c r="E1552" s="313">
        <v>9.0039999999999995E-2</v>
      </c>
      <c r="F1552" s="314"/>
      <c r="G1552" s="148"/>
    </row>
    <row r="1553" spans="1:7" s="70" customFormat="1">
      <c r="A1553" s="145" t="s">
        <v>2450</v>
      </c>
      <c r="B1553" s="146" t="s">
        <v>561</v>
      </c>
      <c r="C1553" s="146" t="s">
        <v>3394</v>
      </c>
      <c r="D1553" s="147" t="s">
        <v>274</v>
      </c>
      <c r="E1553" s="313">
        <v>9.9000000000000008E-3</v>
      </c>
      <c r="F1553" s="314"/>
      <c r="G1553" s="148"/>
    </row>
    <row r="1554" spans="1:7" s="70" customFormat="1" ht="25.5">
      <c r="A1554" s="145" t="s">
        <v>2451</v>
      </c>
      <c r="B1554" s="146" t="s">
        <v>2264</v>
      </c>
      <c r="C1554" s="146" t="s">
        <v>2265</v>
      </c>
      <c r="D1554" s="147" t="s">
        <v>411</v>
      </c>
      <c r="E1554" s="311">
        <v>0.20710000000000001</v>
      </c>
      <c r="F1554" s="312"/>
      <c r="G1554" s="148"/>
    </row>
    <row r="1555" spans="1:7" s="74" customFormat="1" outlineLevel="1">
      <c r="A1555" s="149" t="s">
        <v>3417</v>
      </c>
      <c r="B1555" s="150" t="s">
        <v>231</v>
      </c>
      <c r="C1555" s="151" t="s">
        <v>236</v>
      </c>
      <c r="D1555" s="150" t="s">
        <v>237</v>
      </c>
      <c r="E1555" s="152">
        <v>5.31</v>
      </c>
      <c r="F1555" s="152">
        <v>1.0996999999999999</v>
      </c>
    </row>
    <row r="1556" spans="1:7" s="75" customFormat="1" outlineLevel="1">
      <c r="A1556" s="153" t="s">
        <v>3418</v>
      </c>
      <c r="B1556" s="154" t="s">
        <v>239</v>
      </c>
      <c r="C1556" s="155" t="s">
        <v>240</v>
      </c>
      <c r="D1556" s="154" t="s">
        <v>237</v>
      </c>
      <c r="E1556" s="156">
        <v>0.02</v>
      </c>
      <c r="F1556" s="156">
        <v>4.1419999999999998E-3</v>
      </c>
    </row>
    <row r="1557" spans="1:7" s="76" customFormat="1" outlineLevel="1">
      <c r="A1557" s="157" t="s">
        <v>3419</v>
      </c>
      <c r="B1557" s="158" t="s">
        <v>331</v>
      </c>
      <c r="C1557" s="159" t="s">
        <v>332</v>
      </c>
      <c r="D1557" s="158" t="s">
        <v>244</v>
      </c>
      <c r="E1557" s="160">
        <v>0.01</v>
      </c>
      <c r="F1557" s="160">
        <v>2.0709999999999999E-3</v>
      </c>
    </row>
    <row r="1558" spans="1:7" s="76" customFormat="1" outlineLevel="1">
      <c r="A1558" s="161" t="s">
        <v>3420</v>
      </c>
      <c r="B1558" s="162" t="s">
        <v>512</v>
      </c>
      <c r="C1558" s="163" t="s">
        <v>344</v>
      </c>
      <c r="D1558" s="162" t="s">
        <v>244</v>
      </c>
      <c r="E1558" s="164">
        <v>0.01</v>
      </c>
      <c r="F1558" s="164">
        <v>2.0709999999999999E-3</v>
      </c>
    </row>
    <row r="1559" spans="1:7" s="76" customFormat="1" ht="24" outlineLevel="1">
      <c r="A1559" s="161" t="s">
        <v>3421</v>
      </c>
      <c r="B1559" s="162" t="s">
        <v>2271</v>
      </c>
      <c r="C1559" s="163" t="s">
        <v>2272</v>
      </c>
      <c r="D1559" s="162" t="s">
        <v>244</v>
      </c>
      <c r="E1559" s="164">
        <v>1.1200000000000001</v>
      </c>
      <c r="F1559" s="164">
        <v>0.23195199999999999</v>
      </c>
    </row>
    <row r="1560" spans="1:7" s="75" customFormat="1" outlineLevel="1">
      <c r="A1560" s="165" t="s">
        <v>3422</v>
      </c>
      <c r="B1560" s="166" t="s">
        <v>825</v>
      </c>
      <c r="C1560" s="167" t="s">
        <v>826</v>
      </c>
      <c r="D1560" s="166" t="s">
        <v>274</v>
      </c>
      <c r="E1560" s="168">
        <v>1.2E-2</v>
      </c>
      <c r="F1560" s="168">
        <v>2.4849999999999998E-3</v>
      </c>
    </row>
    <row r="1561" spans="1:7" s="75" customFormat="1" outlineLevel="1">
      <c r="A1561" s="169" t="s">
        <v>3423</v>
      </c>
      <c r="B1561" s="170" t="s">
        <v>2275</v>
      </c>
      <c r="C1561" s="171" t="s">
        <v>2276</v>
      </c>
      <c r="D1561" s="170" t="s">
        <v>274</v>
      </c>
      <c r="E1561" s="172">
        <v>2E-3</v>
      </c>
      <c r="F1561" s="172">
        <v>4.1399999999999998E-4</v>
      </c>
    </row>
    <row r="1562" spans="1:7" s="70" customFormat="1" ht="25.5">
      <c r="A1562" s="145" t="s">
        <v>2452</v>
      </c>
      <c r="B1562" s="146" t="s">
        <v>2278</v>
      </c>
      <c r="C1562" s="146" t="s">
        <v>2279</v>
      </c>
      <c r="D1562" s="147" t="s">
        <v>411</v>
      </c>
      <c r="E1562" s="311">
        <v>0.20710000000000001</v>
      </c>
      <c r="F1562" s="312"/>
      <c r="G1562" s="148"/>
    </row>
    <row r="1563" spans="1:7" s="74" customFormat="1" outlineLevel="1">
      <c r="A1563" s="149" t="s">
        <v>3424</v>
      </c>
      <c r="B1563" s="150" t="s">
        <v>231</v>
      </c>
      <c r="C1563" s="151" t="s">
        <v>236</v>
      </c>
      <c r="D1563" s="150" t="s">
        <v>237</v>
      </c>
      <c r="E1563" s="152">
        <v>7.66</v>
      </c>
      <c r="F1563" s="152">
        <v>1.5864</v>
      </c>
    </row>
    <row r="1564" spans="1:7" s="75" customFormat="1" outlineLevel="1">
      <c r="A1564" s="153" t="s">
        <v>3425</v>
      </c>
      <c r="B1564" s="154" t="s">
        <v>239</v>
      </c>
      <c r="C1564" s="155" t="s">
        <v>240</v>
      </c>
      <c r="D1564" s="154" t="s">
        <v>237</v>
      </c>
      <c r="E1564" s="156">
        <v>0.04</v>
      </c>
      <c r="F1564" s="156">
        <v>8.2839999999999997E-3</v>
      </c>
    </row>
    <row r="1565" spans="1:7" s="76" customFormat="1" outlineLevel="1">
      <c r="A1565" s="157" t="s">
        <v>3426</v>
      </c>
      <c r="B1565" s="158" t="s">
        <v>331</v>
      </c>
      <c r="C1565" s="159" t="s">
        <v>332</v>
      </c>
      <c r="D1565" s="158" t="s">
        <v>244</v>
      </c>
      <c r="E1565" s="160">
        <v>0.02</v>
      </c>
      <c r="F1565" s="160">
        <v>4.1419999999999998E-3</v>
      </c>
    </row>
    <row r="1566" spans="1:7" s="76" customFormat="1" outlineLevel="1">
      <c r="A1566" s="161" t="s">
        <v>3427</v>
      </c>
      <c r="B1566" s="162" t="s">
        <v>512</v>
      </c>
      <c r="C1566" s="163" t="s">
        <v>344</v>
      </c>
      <c r="D1566" s="162" t="s">
        <v>244</v>
      </c>
      <c r="E1566" s="164">
        <v>0.02</v>
      </c>
      <c r="F1566" s="164">
        <v>4.1419999999999998E-3</v>
      </c>
    </row>
    <row r="1567" spans="1:7" s="76" customFormat="1" ht="24" outlineLevel="1">
      <c r="A1567" s="161" t="s">
        <v>3428</v>
      </c>
      <c r="B1567" s="162" t="s">
        <v>2271</v>
      </c>
      <c r="C1567" s="163" t="s">
        <v>2272</v>
      </c>
      <c r="D1567" s="162" t="s">
        <v>244</v>
      </c>
      <c r="E1567" s="164">
        <v>1.3</v>
      </c>
      <c r="F1567" s="164">
        <v>0.26923000000000002</v>
      </c>
    </row>
    <row r="1568" spans="1:7" s="75" customFormat="1" outlineLevel="1">
      <c r="A1568" s="165" t="s">
        <v>3429</v>
      </c>
      <c r="B1568" s="166" t="s">
        <v>2286</v>
      </c>
      <c r="C1568" s="167" t="s">
        <v>2287</v>
      </c>
      <c r="D1568" s="166" t="s">
        <v>274</v>
      </c>
      <c r="E1568" s="168">
        <v>3.7999999999999999E-2</v>
      </c>
      <c r="F1568" s="168">
        <v>7.8700000000000003E-3</v>
      </c>
    </row>
    <row r="1569" spans="1:7" s="75" customFormat="1" outlineLevel="1">
      <c r="A1569" s="169" t="s">
        <v>3430</v>
      </c>
      <c r="B1569" s="170" t="s">
        <v>2289</v>
      </c>
      <c r="C1569" s="171" t="s">
        <v>2290</v>
      </c>
      <c r="D1569" s="170" t="s">
        <v>274</v>
      </c>
      <c r="E1569" s="172">
        <v>2.8E-3</v>
      </c>
      <c r="F1569" s="172">
        <v>5.8E-4</v>
      </c>
    </row>
    <row r="1570" spans="1:7" s="70" customFormat="1">
      <c r="A1570" s="179"/>
      <c r="B1570" s="180"/>
      <c r="C1570" s="306" t="s">
        <v>3431</v>
      </c>
      <c r="D1570" s="306"/>
      <c r="E1570" s="180"/>
      <c r="F1570" s="181"/>
      <c r="G1570" s="133"/>
    </row>
    <row r="1571" spans="1:7" s="70" customFormat="1" ht="38.25">
      <c r="A1571" s="145" t="s">
        <v>2453</v>
      </c>
      <c r="B1571" s="146" t="s">
        <v>3410</v>
      </c>
      <c r="C1571" s="146" t="s">
        <v>3411</v>
      </c>
      <c r="D1571" s="147" t="s">
        <v>3412</v>
      </c>
      <c r="E1571" s="311">
        <v>7.7499999999999999E-2</v>
      </c>
      <c r="F1571" s="312"/>
      <c r="G1571" s="148"/>
    </row>
    <row r="1572" spans="1:7" s="74" customFormat="1" outlineLevel="1">
      <c r="A1572" s="149" t="s">
        <v>3432</v>
      </c>
      <c r="B1572" s="150" t="s">
        <v>231</v>
      </c>
      <c r="C1572" s="151" t="s">
        <v>236</v>
      </c>
      <c r="D1572" s="150" t="s">
        <v>237</v>
      </c>
      <c r="E1572" s="152">
        <v>78.180000000000007</v>
      </c>
      <c r="F1572" s="152">
        <v>6.0589000000000004</v>
      </c>
    </row>
    <row r="1573" spans="1:7" s="75" customFormat="1" outlineLevel="1">
      <c r="A1573" s="153" t="s">
        <v>3433</v>
      </c>
      <c r="B1573" s="154" t="s">
        <v>239</v>
      </c>
      <c r="C1573" s="155" t="s">
        <v>240</v>
      </c>
      <c r="D1573" s="154" t="s">
        <v>237</v>
      </c>
      <c r="E1573" s="156">
        <v>1.57</v>
      </c>
      <c r="F1573" s="156">
        <v>0.12167500000000001</v>
      </c>
    </row>
    <row r="1574" spans="1:7" s="76" customFormat="1" ht="24" outlineLevel="1">
      <c r="A1574" s="157" t="s">
        <v>3434</v>
      </c>
      <c r="B1574" s="158" t="s">
        <v>337</v>
      </c>
      <c r="C1574" s="159" t="s">
        <v>338</v>
      </c>
      <c r="D1574" s="158" t="s">
        <v>244</v>
      </c>
      <c r="E1574" s="160">
        <v>0.72</v>
      </c>
      <c r="F1574" s="160">
        <v>5.5800000000000002E-2</v>
      </c>
    </row>
    <row r="1575" spans="1:7" s="76" customFormat="1" outlineLevel="1">
      <c r="A1575" s="161" t="s">
        <v>3435</v>
      </c>
      <c r="B1575" s="162" t="s">
        <v>2027</v>
      </c>
      <c r="C1575" s="163" t="s">
        <v>2028</v>
      </c>
      <c r="D1575" s="162" t="s">
        <v>244</v>
      </c>
      <c r="E1575" s="164">
        <v>1.1000000000000001</v>
      </c>
      <c r="F1575" s="164">
        <v>8.5250000000000006E-2</v>
      </c>
    </row>
    <row r="1576" spans="1:7" s="76" customFormat="1" outlineLevel="1">
      <c r="A1576" s="161" t="s">
        <v>3436</v>
      </c>
      <c r="B1576" s="162" t="s">
        <v>578</v>
      </c>
      <c r="C1576" s="163" t="s">
        <v>579</v>
      </c>
      <c r="D1576" s="162" t="s">
        <v>244</v>
      </c>
      <c r="E1576" s="164">
        <v>30.3</v>
      </c>
      <c r="F1576" s="164">
        <v>2.3481999999999998</v>
      </c>
    </row>
    <row r="1577" spans="1:7" s="76" customFormat="1" outlineLevel="1">
      <c r="A1577" s="161" t="s">
        <v>3437</v>
      </c>
      <c r="B1577" s="162" t="s">
        <v>343</v>
      </c>
      <c r="C1577" s="163" t="s">
        <v>344</v>
      </c>
      <c r="D1577" s="162" t="s">
        <v>244</v>
      </c>
      <c r="E1577" s="164">
        <v>0.85</v>
      </c>
      <c r="F1577" s="164">
        <v>6.5875000000000003E-2</v>
      </c>
    </row>
    <row r="1578" spans="1:7" s="76" customFormat="1" outlineLevel="1">
      <c r="A1578" s="161" t="s">
        <v>3438</v>
      </c>
      <c r="B1578" s="162" t="s">
        <v>385</v>
      </c>
      <c r="C1578" s="163" t="s">
        <v>386</v>
      </c>
      <c r="D1578" s="162" t="s">
        <v>244</v>
      </c>
      <c r="E1578" s="164">
        <v>2.16</v>
      </c>
      <c r="F1578" s="164">
        <v>0.16739999999999999</v>
      </c>
    </row>
    <row r="1579" spans="1:7" s="75" customFormat="1" outlineLevel="1">
      <c r="A1579" s="165" t="s">
        <v>3439</v>
      </c>
      <c r="B1579" s="166" t="s">
        <v>825</v>
      </c>
      <c r="C1579" s="167" t="s">
        <v>826</v>
      </c>
      <c r="D1579" s="166" t="s">
        <v>274</v>
      </c>
      <c r="E1579" s="168">
        <v>1.9E-3</v>
      </c>
      <c r="F1579" s="168">
        <v>1.47E-4</v>
      </c>
    </row>
    <row r="1580" spans="1:7" s="75" customFormat="1" outlineLevel="1">
      <c r="A1580" s="169" t="s">
        <v>3440</v>
      </c>
      <c r="B1580" s="170" t="s">
        <v>828</v>
      </c>
      <c r="C1580" s="171" t="s">
        <v>829</v>
      </c>
      <c r="D1580" s="170" t="s">
        <v>274</v>
      </c>
      <c r="E1580" s="172">
        <v>1.4E-3</v>
      </c>
      <c r="F1580" s="172">
        <v>1.0900000000000001E-4</v>
      </c>
    </row>
    <row r="1581" spans="1:7" s="75" customFormat="1" outlineLevel="1">
      <c r="A1581" s="169" t="s">
        <v>3441</v>
      </c>
      <c r="B1581" s="170" t="s">
        <v>391</v>
      </c>
      <c r="C1581" s="171" t="s">
        <v>392</v>
      </c>
      <c r="D1581" s="170" t="s">
        <v>270</v>
      </c>
      <c r="E1581" s="172">
        <v>3.55</v>
      </c>
      <c r="F1581" s="172">
        <v>0.27512500000000001</v>
      </c>
    </row>
    <row r="1582" spans="1:7" s="75" customFormat="1" outlineLevel="1">
      <c r="A1582" s="169" t="s">
        <v>3442</v>
      </c>
      <c r="B1582" s="170" t="s">
        <v>554</v>
      </c>
      <c r="C1582" s="171" t="s">
        <v>555</v>
      </c>
      <c r="D1582" s="170" t="s">
        <v>274</v>
      </c>
      <c r="E1582" s="172">
        <v>1.7999999999999999E-2</v>
      </c>
      <c r="F1582" s="172">
        <v>1.395E-3</v>
      </c>
    </row>
    <row r="1583" spans="1:7" s="75" customFormat="1" outlineLevel="1">
      <c r="A1583" s="169" t="s">
        <v>3443</v>
      </c>
      <c r="B1583" s="170" t="s">
        <v>402</v>
      </c>
      <c r="C1583" s="171" t="s">
        <v>403</v>
      </c>
      <c r="D1583" s="170" t="s">
        <v>396</v>
      </c>
      <c r="E1583" s="172">
        <v>0.79</v>
      </c>
      <c r="F1583" s="172">
        <v>6.1225000000000002E-2</v>
      </c>
    </row>
    <row r="1584" spans="1:7" s="70" customFormat="1" ht="25.5">
      <c r="A1584" s="145" t="s">
        <v>2454</v>
      </c>
      <c r="B1584" s="146" t="s">
        <v>3415</v>
      </c>
      <c r="C1584" s="146" t="s">
        <v>3416</v>
      </c>
      <c r="D1584" s="147" t="s">
        <v>2251</v>
      </c>
      <c r="E1584" s="311">
        <v>7.7499999999999999E-3</v>
      </c>
      <c r="F1584" s="312"/>
      <c r="G1584" s="148"/>
    </row>
    <row r="1585" spans="1:7" s="74" customFormat="1" outlineLevel="1">
      <c r="A1585" s="149" t="s">
        <v>3444</v>
      </c>
      <c r="B1585" s="150" t="s">
        <v>231</v>
      </c>
      <c r="C1585" s="151" t="s">
        <v>236</v>
      </c>
      <c r="D1585" s="150" t="s">
        <v>237</v>
      </c>
      <c r="E1585" s="152">
        <v>372.86</v>
      </c>
      <c r="F1585" s="152">
        <v>2.8896999999999999</v>
      </c>
    </row>
    <row r="1586" spans="1:7" s="75" customFormat="1" outlineLevel="1">
      <c r="A1586" s="153" t="s">
        <v>3445</v>
      </c>
      <c r="B1586" s="154" t="s">
        <v>239</v>
      </c>
      <c r="C1586" s="155" t="s">
        <v>240</v>
      </c>
      <c r="D1586" s="154" t="s">
        <v>237</v>
      </c>
      <c r="E1586" s="156">
        <v>0.02</v>
      </c>
      <c r="F1586" s="156">
        <v>1.55E-4</v>
      </c>
    </row>
    <row r="1587" spans="1:7" s="76" customFormat="1" ht="24" outlineLevel="1">
      <c r="A1587" s="157" t="s">
        <v>3446</v>
      </c>
      <c r="B1587" s="158" t="s">
        <v>820</v>
      </c>
      <c r="C1587" s="159" t="s">
        <v>821</v>
      </c>
      <c r="D1587" s="158" t="s">
        <v>244</v>
      </c>
      <c r="E1587" s="160">
        <v>362</v>
      </c>
      <c r="F1587" s="160">
        <v>2.8054999999999999</v>
      </c>
    </row>
    <row r="1588" spans="1:7" s="76" customFormat="1" outlineLevel="1">
      <c r="A1588" s="161" t="s">
        <v>3447</v>
      </c>
      <c r="B1588" s="162" t="s">
        <v>343</v>
      </c>
      <c r="C1588" s="163" t="s">
        <v>344</v>
      </c>
      <c r="D1588" s="162" t="s">
        <v>244</v>
      </c>
      <c r="E1588" s="164">
        <v>0.02</v>
      </c>
      <c r="F1588" s="164">
        <v>1.55E-4</v>
      </c>
    </row>
    <row r="1589" spans="1:7" s="75" customFormat="1" outlineLevel="1">
      <c r="A1589" s="165" t="s">
        <v>3448</v>
      </c>
      <c r="B1589" s="166" t="s">
        <v>2258</v>
      </c>
      <c r="C1589" s="167" t="s">
        <v>2259</v>
      </c>
      <c r="D1589" s="166" t="s">
        <v>274</v>
      </c>
      <c r="E1589" s="168">
        <v>0.06</v>
      </c>
      <c r="F1589" s="168">
        <v>4.6500000000000003E-4</v>
      </c>
    </row>
    <row r="1590" spans="1:7" s="70" customFormat="1">
      <c r="A1590" s="145" t="s">
        <v>2455</v>
      </c>
      <c r="B1590" s="146" t="s">
        <v>561</v>
      </c>
      <c r="C1590" s="146" t="s">
        <v>3397</v>
      </c>
      <c r="D1590" s="147" t="s">
        <v>274</v>
      </c>
      <c r="E1590" s="313">
        <v>2.12E-2</v>
      </c>
      <c r="F1590" s="314"/>
      <c r="G1590" s="148"/>
    </row>
    <row r="1591" spans="1:7" s="70" customFormat="1">
      <c r="A1591" s="145" t="s">
        <v>254</v>
      </c>
      <c r="B1591" s="146" t="s">
        <v>561</v>
      </c>
      <c r="C1591" s="146" t="s">
        <v>3396</v>
      </c>
      <c r="D1591" s="147" t="s">
        <v>274</v>
      </c>
      <c r="E1591" s="313">
        <v>2.29E-2</v>
      </c>
      <c r="F1591" s="314"/>
      <c r="G1591" s="148"/>
    </row>
    <row r="1592" spans="1:7" s="70" customFormat="1">
      <c r="A1592" s="145" t="s">
        <v>2456</v>
      </c>
      <c r="B1592" s="146" t="s">
        <v>561</v>
      </c>
      <c r="C1592" s="146" t="s">
        <v>3395</v>
      </c>
      <c r="D1592" s="147" t="s">
        <v>274</v>
      </c>
      <c r="E1592" s="313">
        <v>2.9669999999999998E-2</v>
      </c>
      <c r="F1592" s="314"/>
      <c r="G1592" s="148"/>
    </row>
    <row r="1593" spans="1:7" s="70" customFormat="1">
      <c r="A1593" s="145" t="s">
        <v>2457</v>
      </c>
      <c r="B1593" s="146" t="s">
        <v>561</v>
      </c>
      <c r="C1593" s="146" t="s">
        <v>3394</v>
      </c>
      <c r="D1593" s="147" t="s">
        <v>274</v>
      </c>
      <c r="E1593" s="313">
        <v>3.7299999999999998E-3</v>
      </c>
      <c r="F1593" s="314"/>
      <c r="G1593" s="148"/>
    </row>
    <row r="1594" spans="1:7" s="70" customFormat="1" ht="25.5">
      <c r="A1594" s="145" t="s">
        <v>2458</v>
      </c>
      <c r="B1594" s="146" t="s">
        <v>2264</v>
      </c>
      <c r="C1594" s="146" t="s">
        <v>2265</v>
      </c>
      <c r="D1594" s="147" t="s">
        <v>411</v>
      </c>
      <c r="E1594" s="311">
        <v>5.8299999999999998E-2</v>
      </c>
      <c r="F1594" s="312"/>
      <c r="G1594" s="148"/>
    </row>
    <row r="1595" spans="1:7" s="74" customFormat="1" outlineLevel="1">
      <c r="A1595" s="149" t="s">
        <v>3449</v>
      </c>
      <c r="B1595" s="150" t="s">
        <v>231</v>
      </c>
      <c r="C1595" s="151" t="s">
        <v>236</v>
      </c>
      <c r="D1595" s="150" t="s">
        <v>237</v>
      </c>
      <c r="E1595" s="152">
        <v>5.31</v>
      </c>
      <c r="F1595" s="152">
        <v>0.30957299999999999</v>
      </c>
    </row>
    <row r="1596" spans="1:7" s="75" customFormat="1" outlineLevel="1">
      <c r="A1596" s="153" t="s">
        <v>3450</v>
      </c>
      <c r="B1596" s="154" t="s">
        <v>239</v>
      </c>
      <c r="C1596" s="155" t="s">
        <v>240</v>
      </c>
      <c r="D1596" s="154" t="s">
        <v>237</v>
      </c>
      <c r="E1596" s="156">
        <v>0.02</v>
      </c>
      <c r="F1596" s="156">
        <v>1.1659999999999999E-3</v>
      </c>
    </row>
    <row r="1597" spans="1:7" s="76" customFormat="1" outlineLevel="1">
      <c r="A1597" s="157" t="s">
        <v>3451</v>
      </c>
      <c r="B1597" s="158" t="s">
        <v>331</v>
      </c>
      <c r="C1597" s="159" t="s">
        <v>332</v>
      </c>
      <c r="D1597" s="158" t="s">
        <v>244</v>
      </c>
      <c r="E1597" s="160">
        <v>0.01</v>
      </c>
      <c r="F1597" s="160">
        <v>5.8299999999999997E-4</v>
      </c>
    </row>
    <row r="1598" spans="1:7" s="76" customFormat="1" outlineLevel="1">
      <c r="A1598" s="161" t="s">
        <v>3452</v>
      </c>
      <c r="B1598" s="162" t="s">
        <v>512</v>
      </c>
      <c r="C1598" s="163" t="s">
        <v>344</v>
      </c>
      <c r="D1598" s="162" t="s">
        <v>244</v>
      </c>
      <c r="E1598" s="164">
        <v>0.01</v>
      </c>
      <c r="F1598" s="164">
        <v>5.8299999999999997E-4</v>
      </c>
    </row>
    <row r="1599" spans="1:7" s="76" customFormat="1" ht="24" outlineLevel="1">
      <c r="A1599" s="161" t="s">
        <v>3453</v>
      </c>
      <c r="B1599" s="162" t="s">
        <v>2271</v>
      </c>
      <c r="C1599" s="163" t="s">
        <v>2272</v>
      </c>
      <c r="D1599" s="162" t="s">
        <v>244</v>
      </c>
      <c r="E1599" s="164">
        <v>1.1200000000000001</v>
      </c>
      <c r="F1599" s="164">
        <v>6.5296000000000007E-2</v>
      </c>
    </row>
    <row r="1600" spans="1:7" s="75" customFormat="1" outlineLevel="1">
      <c r="A1600" s="165" t="s">
        <v>3454</v>
      </c>
      <c r="B1600" s="166" t="s">
        <v>825</v>
      </c>
      <c r="C1600" s="167" t="s">
        <v>826</v>
      </c>
      <c r="D1600" s="166" t="s">
        <v>274</v>
      </c>
      <c r="E1600" s="168">
        <v>1.2E-2</v>
      </c>
      <c r="F1600" s="168">
        <v>6.9999999999999999E-4</v>
      </c>
    </row>
    <row r="1601" spans="1:7" s="75" customFormat="1" outlineLevel="1">
      <c r="A1601" s="169" t="s">
        <v>3455</v>
      </c>
      <c r="B1601" s="170" t="s">
        <v>2275</v>
      </c>
      <c r="C1601" s="171" t="s">
        <v>2276</v>
      </c>
      <c r="D1601" s="170" t="s">
        <v>274</v>
      </c>
      <c r="E1601" s="172">
        <v>2E-3</v>
      </c>
      <c r="F1601" s="172">
        <v>1.17E-4</v>
      </c>
    </row>
    <row r="1602" spans="1:7" s="70" customFormat="1" ht="25.5">
      <c r="A1602" s="145" t="s">
        <v>2459</v>
      </c>
      <c r="B1602" s="146" t="s">
        <v>2278</v>
      </c>
      <c r="C1602" s="146" t="s">
        <v>2279</v>
      </c>
      <c r="D1602" s="147" t="s">
        <v>411</v>
      </c>
      <c r="E1602" s="311">
        <v>5.8299999999999998E-2</v>
      </c>
      <c r="F1602" s="312"/>
      <c r="G1602" s="148"/>
    </row>
    <row r="1603" spans="1:7" s="74" customFormat="1" outlineLevel="1">
      <c r="A1603" s="149" t="s">
        <v>3456</v>
      </c>
      <c r="B1603" s="150" t="s">
        <v>231</v>
      </c>
      <c r="C1603" s="151" t="s">
        <v>236</v>
      </c>
      <c r="D1603" s="150" t="s">
        <v>237</v>
      </c>
      <c r="E1603" s="152">
        <v>7.66</v>
      </c>
      <c r="F1603" s="152">
        <v>0.44657799999999997</v>
      </c>
    </row>
    <row r="1604" spans="1:7" s="75" customFormat="1" outlineLevel="1">
      <c r="A1604" s="153" t="s">
        <v>3457</v>
      </c>
      <c r="B1604" s="154" t="s">
        <v>239</v>
      </c>
      <c r="C1604" s="155" t="s">
        <v>240</v>
      </c>
      <c r="D1604" s="154" t="s">
        <v>237</v>
      </c>
      <c r="E1604" s="156">
        <v>0.04</v>
      </c>
      <c r="F1604" s="156">
        <v>2.3319999999999999E-3</v>
      </c>
    </row>
    <row r="1605" spans="1:7" s="76" customFormat="1" outlineLevel="1">
      <c r="A1605" s="157" t="s">
        <v>3458</v>
      </c>
      <c r="B1605" s="158" t="s">
        <v>331</v>
      </c>
      <c r="C1605" s="159" t="s">
        <v>332</v>
      </c>
      <c r="D1605" s="158" t="s">
        <v>244</v>
      </c>
      <c r="E1605" s="160">
        <v>0.02</v>
      </c>
      <c r="F1605" s="160">
        <v>1.1659999999999999E-3</v>
      </c>
    </row>
    <row r="1606" spans="1:7" s="76" customFormat="1" outlineLevel="1">
      <c r="A1606" s="161" t="s">
        <v>3459</v>
      </c>
      <c r="B1606" s="162" t="s">
        <v>512</v>
      </c>
      <c r="C1606" s="163" t="s">
        <v>344</v>
      </c>
      <c r="D1606" s="162" t="s">
        <v>244</v>
      </c>
      <c r="E1606" s="164">
        <v>0.02</v>
      </c>
      <c r="F1606" s="164">
        <v>1.1659999999999999E-3</v>
      </c>
    </row>
    <row r="1607" spans="1:7" s="76" customFormat="1" ht="24" outlineLevel="1">
      <c r="A1607" s="161" t="s">
        <v>3460</v>
      </c>
      <c r="B1607" s="162" t="s">
        <v>2271</v>
      </c>
      <c r="C1607" s="163" t="s">
        <v>2272</v>
      </c>
      <c r="D1607" s="162" t="s">
        <v>244</v>
      </c>
      <c r="E1607" s="164">
        <v>1.3</v>
      </c>
      <c r="F1607" s="164">
        <v>7.5789999999999996E-2</v>
      </c>
    </row>
    <row r="1608" spans="1:7" s="75" customFormat="1" outlineLevel="1">
      <c r="A1608" s="165" t="s">
        <v>3461</v>
      </c>
      <c r="B1608" s="166" t="s">
        <v>2286</v>
      </c>
      <c r="C1608" s="167" t="s">
        <v>2287</v>
      </c>
      <c r="D1608" s="166" t="s">
        <v>274</v>
      </c>
      <c r="E1608" s="168">
        <v>3.7999999999999999E-2</v>
      </c>
      <c r="F1608" s="168">
        <v>2.215E-3</v>
      </c>
    </row>
    <row r="1609" spans="1:7" s="75" customFormat="1" outlineLevel="1">
      <c r="A1609" s="169" t="s">
        <v>3462</v>
      </c>
      <c r="B1609" s="170" t="s">
        <v>2289</v>
      </c>
      <c r="C1609" s="171" t="s">
        <v>2290</v>
      </c>
      <c r="D1609" s="170" t="s">
        <v>274</v>
      </c>
      <c r="E1609" s="172">
        <v>2.8E-3</v>
      </c>
      <c r="F1609" s="172">
        <v>1.63E-4</v>
      </c>
    </row>
    <row r="1610" spans="1:7" ht="15.75">
      <c r="A1610" s="315" t="s">
        <v>3463</v>
      </c>
      <c r="B1610" s="316"/>
      <c r="C1610" s="316"/>
      <c r="D1610" s="316"/>
      <c r="E1610" s="316"/>
      <c r="F1610" s="317"/>
      <c r="G1610" s="132"/>
    </row>
    <row r="1611" spans="1:7" s="70" customFormat="1" ht="38.25">
      <c r="A1611" s="145" t="s">
        <v>2460</v>
      </c>
      <c r="B1611" s="146" t="s">
        <v>1499</v>
      </c>
      <c r="C1611" s="146" t="s">
        <v>2424</v>
      </c>
      <c r="D1611" s="147" t="s">
        <v>270</v>
      </c>
      <c r="E1611" s="311">
        <v>8.91</v>
      </c>
      <c r="F1611" s="312"/>
      <c r="G1611" s="148"/>
    </row>
    <row r="1612" spans="1:7" s="74" customFormat="1" outlineLevel="1">
      <c r="A1612" s="149" t="s">
        <v>3464</v>
      </c>
      <c r="B1612" s="150" t="s">
        <v>231</v>
      </c>
      <c r="C1612" s="151" t="s">
        <v>236</v>
      </c>
      <c r="D1612" s="150" t="s">
        <v>237</v>
      </c>
      <c r="E1612" s="152">
        <v>2.5</v>
      </c>
      <c r="F1612" s="152">
        <v>22.274999999999999</v>
      </c>
    </row>
    <row r="1613" spans="1:7" s="75" customFormat="1" outlineLevel="1">
      <c r="A1613" s="153" t="s">
        <v>3465</v>
      </c>
      <c r="B1613" s="154" t="s">
        <v>239</v>
      </c>
      <c r="C1613" s="155" t="s">
        <v>240</v>
      </c>
      <c r="D1613" s="154" t="s">
        <v>237</v>
      </c>
      <c r="E1613" s="156">
        <v>0.55000000000000004</v>
      </c>
      <c r="F1613" s="156">
        <v>4.9005000000000001</v>
      </c>
    </row>
    <row r="1614" spans="1:7" s="76" customFormat="1" outlineLevel="1">
      <c r="A1614" s="157" t="s">
        <v>3466</v>
      </c>
      <c r="B1614" s="158" t="s">
        <v>331</v>
      </c>
      <c r="C1614" s="159" t="s">
        <v>332</v>
      </c>
      <c r="D1614" s="158" t="s">
        <v>244</v>
      </c>
      <c r="E1614" s="160">
        <v>0.09</v>
      </c>
      <c r="F1614" s="160">
        <v>0.80189999999999995</v>
      </c>
    </row>
    <row r="1615" spans="1:7" s="76" customFormat="1" ht="24" outlineLevel="1">
      <c r="A1615" s="161" t="s">
        <v>3467</v>
      </c>
      <c r="B1615" s="162" t="s">
        <v>285</v>
      </c>
      <c r="C1615" s="163" t="s">
        <v>286</v>
      </c>
      <c r="D1615" s="162" t="s">
        <v>244</v>
      </c>
      <c r="E1615" s="164">
        <v>0.46</v>
      </c>
      <c r="F1615" s="164">
        <v>4.0986000000000002</v>
      </c>
    </row>
    <row r="1616" spans="1:7" s="76" customFormat="1" outlineLevel="1">
      <c r="A1616" s="161" t="s">
        <v>3468</v>
      </c>
      <c r="B1616" s="162" t="s">
        <v>288</v>
      </c>
      <c r="C1616" s="163" t="s">
        <v>289</v>
      </c>
      <c r="D1616" s="162" t="s">
        <v>244</v>
      </c>
      <c r="E1616" s="164">
        <v>0.93</v>
      </c>
      <c r="F1616" s="164">
        <v>8.2863000000000007</v>
      </c>
    </row>
    <row r="1617" spans="1:7" s="75" customFormat="1" outlineLevel="1">
      <c r="A1617" s="165" t="s">
        <v>3469</v>
      </c>
      <c r="B1617" s="166" t="s">
        <v>299</v>
      </c>
      <c r="C1617" s="167" t="s">
        <v>300</v>
      </c>
      <c r="D1617" s="166" t="s">
        <v>270</v>
      </c>
      <c r="E1617" s="168">
        <v>0.15</v>
      </c>
      <c r="F1617" s="168">
        <v>1.3365</v>
      </c>
    </row>
    <row r="1618" spans="1:7" s="75" customFormat="1" outlineLevel="1">
      <c r="A1618" s="169" t="s">
        <v>3470</v>
      </c>
      <c r="B1618" s="170" t="s">
        <v>1508</v>
      </c>
      <c r="C1618" s="171" t="s">
        <v>1509</v>
      </c>
      <c r="D1618" s="170" t="s">
        <v>270</v>
      </c>
      <c r="E1618" s="172">
        <v>0.11</v>
      </c>
      <c r="F1618" s="172">
        <v>0.98009999999999997</v>
      </c>
    </row>
    <row r="1619" spans="1:7" s="75" customFormat="1" ht="24" outlineLevel="1">
      <c r="A1619" s="169" t="s">
        <v>3471</v>
      </c>
      <c r="B1619" s="170" t="s">
        <v>1511</v>
      </c>
      <c r="C1619" s="171" t="s">
        <v>1512</v>
      </c>
      <c r="D1619" s="170" t="s">
        <v>270</v>
      </c>
      <c r="E1619" s="172">
        <v>0.1</v>
      </c>
      <c r="F1619" s="172">
        <v>0.89100000000000001</v>
      </c>
    </row>
    <row r="1620" spans="1:7" s="75" customFormat="1" ht="24" outlineLevel="1">
      <c r="A1620" s="169" t="s">
        <v>3472</v>
      </c>
      <c r="B1620" s="170" t="s">
        <v>1514</v>
      </c>
      <c r="C1620" s="171" t="s">
        <v>1515</v>
      </c>
      <c r="D1620" s="170" t="s">
        <v>270</v>
      </c>
      <c r="E1620" s="172">
        <v>0.09</v>
      </c>
      <c r="F1620" s="172">
        <v>0.80189999999999995</v>
      </c>
    </row>
    <row r="1621" spans="1:7" s="75" customFormat="1" ht="24" outlineLevel="1">
      <c r="A1621" s="169" t="s">
        <v>3473</v>
      </c>
      <c r="B1621" s="170" t="s">
        <v>1517</v>
      </c>
      <c r="C1621" s="171" t="s">
        <v>1518</v>
      </c>
      <c r="D1621" s="170" t="s">
        <v>270</v>
      </c>
      <c r="E1621" s="172">
        <v>1</v>
      </c>
      <c r="F1621" s="172">
        <v>8.91</v>
      </c>
    </row>
    <row r="1622" spans="1:7" s="70" customFormat="1" ht="38.25">
      <c r="A1622" s="145" t="s">
        <v>2461</v>
      </c>
      <c r="B1622" s="146" t="s">
        <v>1549</v>
      </c>
      <c r="C1622" s="146" t="s">
        <v>2436</v>
      </c>
      <c r="D1622" s="147" t="s">
        <v>270</v>
      </c>
      <c r="E1622" s="311">
        <v>6.15</v>
      </c>
      <c r="F1622" s="312"/>
      <c r="G1622" s="148"/>
    </row>
    <row r="1623" spans="1:7" s="74" customFormat="1" outlineLevel="1">
      <c r="A1623" s="149" t="s">
        <v>3474</v>
      </c>
      <c r="B1623" s="150" t="s">
        <v>231</v>
      </c>
      <c r="C1623" s="151" t="s">
        <v>236</v>
      </c>
      <c r="D1623" s="150" t="s">
        <v>237</v>
      </c>
      <c r="E1623" s="152">
        <v>1.8</v>
      </c>
      <c r="F1623" s="152">
        <v>11.07</v>
      </c>
    </row>
    <row r="1624" spans="1:7" s="76" customFormat="1" outlineLevel="1">
      <c r="A1624" s="157" t="s">
        <v>3475</v>
      </c>
      <c r="B1624" s="158" t="s">
        <v>1098</v>
      </c>
      <c r="C1624" s="159" t="s">
        <v>1099</v>
      </c>
      <c r="D1624" s="158" t="s">
        <v>244</v>
      </c>
      <c r="E1624" s="160">
        <v>0.48</v>
      </c>
      <c r="F1624" s="160">
        <v>2.952</v>
      </c>
    </row>
    <row r="1625" spans="1:7" s="75" customFormat="1" outlineLevel="1">
      <c r="A1625" s="165" t="s">
        <v>3476</v>
      </c>
      <c r="B1625" s="166" t="s">
        <v>1554</v>
      </c>
      <c r="C1625" s="167" t="s">
        <v>1555</v>
      </c>
      <c r="D1625" s="166" t="s">
        <v>270</v>
      </c>
      <c r="E1625" s="168">
        <v>1.02</v>
      </c>
      <c r="F1625" s="168">
        <v>6.2729999999999997</v>
      </c>
    </row>
    <row r="1626" spans="1:7" s="75" customFormat="1" outlineLevel="1">
      <c r="A1626" s="169" t="s">
        <v>3477</v>
      </c>
      <c r="B1626" s="170" t="s">
        <v>299</v>
      </c>
      <c r="C1626" s="171" t="s">
        <v>300</v>
      </c>
      <c r="D1626" s="170" t="s">
        <v>270</v>
      </c>
      <c r="E1626" s="172">
        <v>0.35</v>
      </c>
      <c r="F1626" s="172">
        <v>2.1524999999999999</v>
      </c>
    </row>
    <row r="1627" spans="1:7" s="75" customFormat="1" outlineLevel="1">
      <c r="A1627" s="169" t="s">
        <v>3478</v>
      </c>
      <c r="B1627" s="170" t="s">
        <v>1558</v>
      </c>
      <c r="C1627" s="171" t="s">
        <v>1559</v>
      </c>
      <c r="D1627" s="170" t="s">
        <v>274</v>
      </c>
      <c r="E1627" s="172">
        <v>2E-3</v>
      </c>
      <c r="F1627" s="172">
        <v>1.23E-2</v>
      </c>
    </row>
    <row r="1628" spans="1:7" s="75" customFormat="1" ht="24" outlineLevel="1">
      <c r="A1628" s="169" t="s">
        <v>3479</v>
      </c>
      <c r="B1628" s="170" t="s">
        <v>1561</v>
      </c>
      <c r="C1628" s="171" t="s">
        <v>1562</v>
      </c>
      <c r="D1628" s="170" t="s">
        <v>270</v>
      </c>
      <c r="E1628" s="172">
        <v>1E-3</v>
      </c>
      <c r="F1628" s="172">
        <v>6.1500000000000001E-3</v>
      </c>
    </row>
    <row r="1629" spans="1:7" s="70" customFormat="1" ht="13.5" thickBot="1">
      <c r="A1629" s="328"/>
      <c r="B1629" s="329"/>
      <c r="C1629" s="329"/>
      <c r="D1629" s="329"/>
      <c r="E1629" s="329"/>
      <c r="F1629" s="330"/>
      <c r="G1629" s="133"/>
    </row>
    <row r="1630" spans="1:7" s="70" customFormat="1" ht="13.5" thickTop="1">
      <c r="A1630" s="331" t="s">
        <v>2442</v>
      </c>
      <c r="B1630" s="332"/>
      <c r="C1630" s="332"/>
      <c r="D1630" s="176"/>
      <c r="E1630" s="177"/>
      <c r="F1630" s="178"/>
      <c r="G1630" s="148"/>
    </row>
    <row r="1631" spans="1:7" s="70" customFormat="1">
      <c r="A1631" s="287"/>
      <c r="B1631" s="288"/>
      <c r="C1631" s="288"/>
      <c r="D1631" s="288"/>
      <c r="E1631" s="288"/>
      <c r="F1631" s="326"/>
      <c r="G1631" s="133"/>
    </row>
    <row r="1632" spans="1:7" s="70" customFormat="1">
      <c r="A1632" s="182"/>
      <c r="B1632" s="183"/>
      <c r="C1632" s="184" t="s">
        <v>2443</v>
      </c>
      <c r="D1632" s="185"/>
      <c r="E1632" s="186"/>
      <c r="F1632" s="187"/>
      <c r="G1632" s="133"/>
    </row>
    <row r="1633" spans="1:7" s="70" customFormat="1">
      <c r="A1633" s="188" t="s">
        <v>231</v>
      </c>
      <c r="B1633" s="189" t="s">
        <v>231</v>
      </c>
      <c r="C1633" s="189" t="s">
        <v>236</v>
      </c>
      <c r="D1633" s="190" t="s">
        <v>237</v>
      </c>
      <c r="E1633" s="191"/>
      <c r="F1633" s="191">
        <v>8900.2947999999997</v>
      </c>
      <c r="G1633" s="133"/>
    </row>
    <row r="1634" spans="1:7" s="70" customFormat="1">
      <c r="A1634" s="188" t="s">
        <v>245</v>
      </c>
      <c r="B1634" s="189" t="s">
        <v>239</v>
      </c>
      <c r="C1634" s="189" t="s">
        <v>240</v>
      </c>
      <c r="D1634" s="190" t="s">
        <v>237</v>
      </c>
      <c r="E1634" s="191"/>
      <c r="F1634" s="191">
        <v>349.99009999999998</v>
      </c>
      <c r="G1634" s="133"/>
    </row>
    <row r="1635" spans="1:7" s="70" customFormat="1" hidden="1">
      <c r="A1635" s="182"/>
      <c r="B1635" s="183"/>
      <c r="C1635" s="184" t="s">
        <v>2444</v>
      </c>
      <c r="D1635" s="185"/>
      <c r="E1635" s="186"/>
      <c r="F1635" s="187"/>
      <c r="G1635" s="133"/>
    </row>
    <row r="1636" spans="1:7" s="70" customFormat="1" hidden="1">
      <c r="A1636" s="188" t="s">
        <v>239</v>
      </c>
      <c r="B1636" s="189" t="s">
        <v>320</v>
      </c>
      <c r="C1636" s="189" t="s">
        <v>321</v>
      </c>
      <c r="D1636" s="190" t="s">
        <v>244</v>
      </c>
      <c r="E1636" s="191"/>
      <c r="F1636" s="191">
        <v>0.34799999999999998</v>
      </c>
      <c r="G1636" s="133"/>
    </row>
    <row r="1637" spans="1:7" s="70" customFormat="1" hidden="1">
      <c r="A1637" s="188" t="s">
        <v>256</v>
      </c>
      <c r="B1637" s="189" t="s">
        <v>331</v>
      </c>
      <c r="C1637" s="189" t="s">
        <v>332</v>
      </c>
      <c r="D1637" s="190" t="s">
        <v>244</v>
      </c>
      <c r="E1637" s="191"/>
      <c r="F1637" s="191">
        <v>20.664200000000001</v>
      </c>
      <c r="G1637" s="133"/>
    </row>
    <row r="1638" spans="1:7" s="70" customFormat="1" hidden="1">
      <c r="A1638" s="188" t="s">
        <v>260</v>
      </c>
      <c r="B1638" s="189" t="s">
        <v>1299</v>
      </c>
      <c r="C1638" s="189" t="s">
        <v>2330</v>
      </c>
      <c r="D1638" s="190" t="s">
        <v>244</v>
      </c>
      <c r="E1638" s="191"/>
      <c r="F1638" s="191">
        <v>1.5382</v>
      </c>
      <c r="G1638" s="133"/>
    </row>
    <row r="1639" spans="1:7" s="70" customFormat="1" ht="24" hidden="1">
      <c r="A1639" s="188" t="s">
        <v>271</v>
      </c>
      <c r="B1639" s="189" t="s">
        <v>1142</v>
      </c>
      <c r="C1639" s="189" t="s">
        <v>1143</v>
      </c>
      <c r="D1639" s="190" t="s">
        <v>244</v>
      </c>
      <c r="E1639" s="191"/>
      <c r="F1639" s="191">
        <v>9.5722000000000005</v>
      </c>
      <c r="G1639" s="133"/>
    </row>
    <row r="1640" spans="1:7" s="70" customFormat="1" hidden="1">
      <c r="A1640" s="188" t="s">
        <v>279</v>
      </c>
      <c r="B1640" s="189" t="s">
        <v>277</v>
      </c>
      <c r="C1640" s="189" t="s">
        <v>278</v>
      </c>
      <c r="D1640" s="190" t="s">
        <v>244</v>
      </c>
      <c r="E1640" s="191"/>
      <c r="F1640" s="191">
        <v>6.1961000000000004</v>
      </c>
      <c r="G1640" s="133"/>
    </row>
    <row r="1641" spans="1:7" s="70" customFormat="1" hidden="1">
      <c r="A1641" s="188" t="s">
        <v>290</v>
      </c>
      <c r="B1641" s="189" t="s">
        <v>308</v>
      </c>
      <c r="C1641" s="189" t="s">
        <v>309</v>
      </c>
      <c r="D1641" s="190" t="s">
        <v>244</v>
      </c>
      <c r="E1641" s="191"/>
      <c r="F1641" s="191">
        <v>0.99039999999999995</v>
      </c>
      <c r="G1641" s="133"/>
    </row>
    <row r="1642" spans="1:7" s="70" customFormat="1" ht="24" hidden="1">
      <c r="A1642" s="188" t="s">
        <v>302</v>
      </c>
      <c r="B1642" s="189" t="s">
        <v>254</v>
      </c>
      <c r="C1642" s="189" t="s">
        <v>255</v>
      </c>
      <c r="D1642" s="190" t="s">
        <v>244</v>
      </c>
      <c r="E1642" s="191"/>
      <c r="F1642" s="191">
        <v>1.6862999999999999</v>
      </c>
      <c r="G1642" s="133"/>
    </row>
    <row r="1643" spans="1:7" s="70" customFormat="1" hidden="1">
      <c r="A1643" s="188" t="s">
        <v>315</v>
      </c>
      <c r="B1643" s="189" t="s">
        <v>548</v>
      </c>
      <c r="C1643" s="189" t="s">
        <v>549</v>
      </c>
      <c r="D1643" s="190" t="s">
        <v>244</v>
      </c>
      <c r="E1643" s="191"/>
      <c r="F1643" s="191">
        <v>4.1074000000000002</v>
      </c>
      <c r="G1643" s="133"/>
    </row>
    <row r="1644" spans="1:7" s="70" customFormat="1" hidden="1">
      <c r="A1644" s="188" t="s">
        <v>325</v>
      </c>
      <c r="B1644" s="189" t="s">
        <v>334</v>
      </c>
      <c r="C1644" s="189" t="s">
        <v>335</v>
      </c>
      <c r="D1644" s="190" t="s">
        <v>244</v>
      </c>
      <c r="E1644" s="191"/>
      <c r="F1644" s="191">
        <v>41.453800000000001</v>
      </c>
      <c r="G1644" s="133"/>
    </row>
    <row r="1645" spans="1:7" s="70" customFormat="1" hidden="1">
      <c r="A1645" s="188" t="s">
        <v>368</v>
      </c>
      <c r="B1645" s="189" t="s">
        <v>1098</v>
      </c>
      <c r="C1645" s="189" t="s">
        <v>1099</v>
      </c>
      <c r="D1645" s="190" t="s">
        <v>244</v>
      </c>
      <c r="E1645" s="191"/>
      <c r="F1645" s="191">
        <v>37.535899999999998</v>
      </c>
      <c r="G1645" s="133"/>
    </row>
    <row r="1646" spans="1:7" s="70" customFormat="1" hidden="1">
      <c r="A1646" s="188" t="s">
        <v>404</v>
      </c>
      <c r="B1646" s="189" t="s">
        <v>1255</v>
      </c>
      <c r="C1646" s="189" t="s">
        <v>1256</v>
      </c>
      <c r="D1646" s="190" t="s">
        <v>244</v>
      </c>
      <c r="E1646" s="191"/>
      <c r="F1646" s="191">
        <v>22.599799999999998</v>
      </c>
      <c r="G1646" s="133"/>
    </row>
    <row r="1647" spans="1:7" s="70" customFormat="1" ht="24" hidden="1">
      <c r="A1647" s="188" t="s">
        <v>408</v>
      </c>
      <c r="B1647" s="189" t="s">
        <v>311</v>
      </c>
      <c r="C1647" s="189" t="s">
        <v>286</v>
      </c>
      <c r="D1647" s="190" t="s">
        <v>244</v>
      </c>
      <c r="E1647" s="191"/>
      <c r="F1647" s="191">
        <v>8.1344999999999992</v>
      </c>
      <c r="G1647" s="133"/>
    </row>
    <row r="1648" spans="1:7" s="70" customFormat="1" ht="24" hidden="1">
      <c r="A1648" s="188" t="s">
        <v>422</v>
      </c>
      <c r="B1648" s="189" t="s">
        <v>285</v>
      </c>
      <c r="C1648" s="189" t="s">
        <v>286</v>
      </c>
      <c r="D1648" s="190" t="s">
        <v>244</v>
      </c>
      <c r="E1648" s="191"/>
      <c r="F1648" s="191">
        <v>17.527000000000001</v>
      </c>
      <c r="G1648" s="133"/>
    </row>
    <row r="1649" spans="1:7" s="70" customFormat="1" ht="24" hidden="1">
      <c r="A1649" s="188" t="s">
        <v>430</v>
      </c>
      <c r="B1649" s="189" t="s">
        <v>450</v>
      </c>
      <c r="C1649" s="189" t="s">
        <v>451</v>
      </c>
      <c r="D1649" s="190" t="s">
        <v>244</v>
      </c>
      <c r="E1649" s="191"/>
      <c r="F1649" s="191">
        <v>20.192900000000002</v>
      </c>
      <c r="G1649" s="133"/>
    </row>
    <row r="1650" spans="1:7" s="70" customFormat="1" ht="24" hidden="1">
      <c r="A1650" s="188" t="s">
        <v>445</v>
      </c>
      <c r="B1650" s="189" t="s">
        <v>1122</v>
      </c>
      <c r="C1650" s="189" t="s">
        <v>1123</v>
      </c>
      <c r="D1650" s="190" t="s">
        <v>244</v>
      </c>
      <c r="E1650" s="191"/>
      <c r="F1650" s="191">
        <v>6.6689999999999999E-2</v>
      </c>
      <c r="G1650" s="133"/>
    </row>
    <row r="1651" spans="1:7" s="70" customFormat="1" ht="24" hidden="1">
      <c r="A1651" s="188" t="s">
        <v>461</v>
      </c>
      <c r="B1651" s="189" t="s">
        <v>337</v>
      </c>
      <c r="C1651" s="189" t="s">
        <v>338</v>
      </c>
      <c r="D1651" s="190" t="s">
        <v>244</v>
      </c>
      <c r="E1651" s="191"/>
      <c r="F1651" s="191">
        <v>87.134699999999995</v>
      </c>
      <c r="G1651" s="133"/>
    </row>
    <row r="1652" spans="1:7" s="70" customFormat="1" hidden="1">
      <c r="A1652" s="188" t="s">
        <v>463</v>
      </c>
      <c r="B1652" s="189" t="s">
        <v>416</v>
      </c>
      <c r="C1652" s="189" t="s">
        <v>417</v>
      </c>
      <c r="D1652" s="190" t="s">
        <v>244</v>
      </c>
      <c r="E1652" s="191"/>
      <c r="F1652" s="191">
        <v>12.875400000000001</v>
      </c>
      <c r="G1652" s="133"/>
    </row>
    <row r="1653" spans="1:7" s="70" customFormat="1" hidden="1">
      <c r="A1653" s="188" t="s">
        <v>465</v>
      </c>
      <c r="B1653" s="189" t="s">
        <v>1899</v>
      </c>
      <c r="C1653" s="189" t="s">
        <v>1900</v>
      </c>
      <c r="D1653" s="190" t="s">
        <v>244</v>
      </c>
      <c r="E1653" s="191"/>
      <c r="F1653" s="191">
        <v>21.8047</v>
      </c>
      <c r="G1653" s="133"/>
    </row>
    <row r="1654" spans="1:7" s="70" customFormat="1" hidden="1">
      <c r="A1654" s="188" t="s">
        <v>466</v>
      </c>
      <c r="B1654" s="189" t="s">
        <v>1902</v>
      </c>
      <c r="C1654" s="189" t="s">
        <v>1903</v>
      </c>
      <c r="D1654" s="190" t="s">
        <v>244</v>
      </c>
      <c r="E1654" s="191"/>
      <c r="F1654" s="191">
        <v>0.71726000000000001</v>
      </c>
      <c r="G1654" s="133"/>
    </row>
    <row r="1655" spans="1:7" s="70" customFormat="1" hidden="1">
      <c r="A1655" s="188" t="s">
        <v>469</v>
      </c>
      <c r="B1655" s="189" t="s">
        <v>296</v>
      </c>
      <c r="C1655" s="189" t="s">
        <v>297</v>
      </c>
      <c r="D1655" s="190" t="s">
        <v>244</v>
      </c>
      <c r="E1655" s="191"/>
      <c r="F1655" s="191">
        <v>0.85212699999999997</v>
      </c>
      <c r="G1655" s="133"/>
    </row>
    <row r="1656" spans="1:7" s="70" customFormat="1" hidden="1">
      <c r="A1656" s="188" t="s">
        <v>486</v>
      </c>
      <c r="B1656" s="189" t="s">
        <v>1905</v>
      </c>
      <c r="C1656" s="189" t="s">
        <v>1906</v>
      </c>
      <c r="D1656" s="190" t="s">
        <v>244</v>
      </c>
      <c r="E1656" s="191"/>
      <c r="F1656" s="191">
        <v>0.82484900000000005</v>
      </c>
      <c r="G1656" s="133"/>
    </row>
    <row r="1657" spans="1:7" s="70" customFormat="1" hidden="1">
      <c r="A1657" s="188" t="s">
        <v>496</v>
      </c>
      <c r="B1657" s="189" t="s">
        <v>2027</v>
      </c>
      <c r="C1657" s="189" t="s">
        <v>2028</v>
      </c>
      <c r="D1657" s="190" t="s">
        <v>244</v>
      </c>
      <c r="E1657" s="191"/>
      <c r="F1657" s="191">
        <v>15.3917</v>
      </c>
      <c r="G1657" s="133"/>
    </row>
    <row r="1658" spans="1:7" s="70" customFormat="1" hidden="1">
      <c r="A1658" s="188" t="s">
        <v>505</v>
      </c>
      <c r="B1658" s="189" t="s">
        <v>1908</v>
      </c>
      <c r="C1658" s="189" t="s">
        <v>1909</v>
      </c>
      <c r="D1658" s="190" t="s">
        <v>244</v>
      </c>
      <c r="E1658" s="191"/>
      <c r="F1658" s="191">
        <v>39.807899999999997</v>
      </c>
      <c r="G1658" s="133"/>
    </row>
    <row r="1659" spans="1:7" s="70" customFormat="1" hidden="1">
      <c r="A1659" s="188" t="s">
        <v>513</v>
      </c>
      <c r="B1659" s="189" t="s">
        <v>820</v>
      </c>
      <c r="C1659" s="189" t="s">
        <v>821</v>
      </c>
      <c r="D1659" s="190" t="s">
        <v>244</v>
      </c>
      <c r="E1659" s="191"/>
      <c r="F1659" s="191">
        <v>14.000400000000001</v>
      </c>
      <c r="G1659" s="133"/>
    </row>
    <row r="1660" spans="1:7" s="70" customFormat="1" hidden="1">
      <c r="A1660" s="188" t="s">
        <v>515</v>
      </c>
      <c r="B1660" s="189" t="s">
        <v>1965</v>
      </c>
      <c r="C1660" s="189" t="s">
        <v>1966</v>
      </c>
      <c r="D1660" s="190" t="s">
        <v>244</v>
      </c>
      <c r="E1660" s="191"/>
      <c r="F1660" s="191">
        <v>4.1026999999999996</v>
      </c>
      <c r="G1660" s="133"/>
    </row>
    <row r="1661" spans="1:7" s="70" customFormat="1" hidden="1">
      <c r="A1661" s="188" t="s">
        <v>518</v>
      </c>
      <c r="B1661" s="189" t="s">
        <v>376</v>
      </c>
      <c r="C1661" s="189" t="s">
        <v>377</v>
      </c>
      <c r="D1661" s="190" t="s">
        <v>244</v>
      </c>
      <c r="E1661" s="191"/>
      <c r="F1661" s="191">
        <v>11.1296</v>
      </c>
      <c r="G1661" s="133"/>
    </row>
    <row r="1662" spans="1:7" s="70" customFormat="1" hidden="1">
      <c r="A1662" s="188" t="s">
        <v>541</v>
      </c>
      <c r="B1662" s="189" t="s">
        <v>1213</v>
      </c>
      <c r="C1662" s="189" t="s">
        <v>1214</v>
      </c>
      <c r="D1662" s="190" t="s">
        <v>244</v>
      </c>
      <c r="E1662" s="191"/>
      <c r="F1662" s="191">
        <v>2.6920999999999999</v>
      </c>
      <c r="G1662" s="133"/>
    </row>
    <row r="1663" spans="1:7" s="70" customFormat="1" hidden="1">
      <c r="A1663" s="188" t="s">
        <v>560</v>
      </c>
      <c r="B1663" s="189" t="s">
        <v>340</v>
      </c>
      <c r="C1663" s="189" t="s">
        <v>341</v>
      </c>
      <c r="D1663" s="190" t="s">
        <v>244</v>
      </c>
      <c r="E1663" s="191"/>
      <c r="F1663" s="191">
        <v>2.0569999999999999</v>
      </c>
      <c r="G1663" s="133"/>
    </row>
    <row r="1664" spans="1:7" s="70" customFormat="1" ht="24" hidden="1">
      <c r="A1664" s="188" t="s">
        <v>562</v>
      </c>
      <c r="B1664" s="189" t="s">
        <v>1968</v>
      </c>
      <c r="C1664" s="189" t="s">
        <v>1969</v>
      </c>
      <c r="D1664" s="190" t="s">
        <v>244</v>
      </c>
      <c r="E1664" s="191"/>
      <c r="F1664" s="191">
        <v>1.0221</v>
      </c>
      <c r="G1664" s="133"/>
    </row>
    <row r="1665" spans="1:7" s="70" customFormat="1" hidden="1">
      <c r="A1665" s="188" t="s">
        <v>563</v>
      </c>
      <c r="B1665" s="189" t="s">
        <v>1827</v>
      </c>
      <c r="C1665" s="189" t="s">
        <v>1828</v>
      </c>
      <c r="D1665" s="190" t="s">
        <v>244</v>
      </c>
      <c r="E1665" s="191"/>
      <c r="F1665" s="191">
        <v>20.0778</v>
      </c>
      <c r="G1665" s="133"/>
    </row>
    <row r="1666" spans="1:7" s="70" customFormat="1" hidden="1">
      <c r="A1666" s="188" t="s">
        <v>564</v>
      </c>
      <c r="B1666" s="189" t="s">
        <v>1971</v>
      </c>
      <c r="C1666" s="189" t="s">
        <v>1972</v>
      </c>
      <c r="D1666" s="190" t="s">
        <v>244</v>
      </c>
      <c r="E1666" s="191"/>
      <c r="F1666" s="191">
        <v>24.113299999999999</v>
      </c>
      <c r="G1666" s="133"/>
    </row>
    <row r="1667" spans="1:7" s="70" customFormat="1" hidden="1">
      <c r="A1667" s="188" t="s">
        <v>567</v>
      </c>
      <c r="B1667" s="189" t="s">
        <v>288</v>
      </c>
      <c r="C1667" s="189" t="s">
        <v>289</v>
      </c>
      <c r="D1667" s="190" t="s">
        <v>244</v>
      </c>
      <c r="E1667" s="191"/>
      <c r="F1667" s="191">
        <v>50.471600000000002</v>
      </c>
      <c r="G1667" s="133"/>
    </row>
    <row r="1668" spans="1:7" s="70" customFormat="1" hidden="1">
      <c r="A1668" s="188" t="s">
        <v>598</v>
      </c>
      <c r="B1668" s="189" t="s">
        <v>578</v>
      </c>
      <c r="C1668" s="189" t="s">
        <v>579</v>
      </c>
      <c r="D1668" s="190" t="s">
        <v>244</v>
      </c>
      <c r="E1668" s="191"/>
      <c r="F1668" s="191">
        <v>110.41679999999999</v>
      </c>
      <c r="G1668" s="133"/>
    </row>
    <row r="1669" spans="1:7" s="70" customFormat="1" hidden="1">
      <c r="A1669" s="188" t="s">
        <v>614</v>
      </c>
      <c r="B1669" s="189" t="s">
        <v>1352</v>
      </c>
      <c r="C1669" s="189" t="s">
        <v>1353</v>
      </c>
      <c r="D1669" s="190" t="s">
        <v>244</v>
      </c>
      <c r="E1669" s="191"/>
      <c r="F1669" s="191">
        <v>21.2821</v>
      </c>
      <c r="G1669" s="133"/>
    </row>
    <row r="1670" spans="1:7" s="70" customFormat="1" ht="36" hidden="1">
      <c r="A1670" s="188" t="s">
        <v>615</v>
      </c>
      <c r="B1670" s="189" t="s">
        <v>242</v>
      </c>
      <c r="C1670" s="189" t="s">
        <v>243</v>
      </c>
      <c r="D1670" s="190" t="s">
        <v>244</v>
      </c>
      <c r="E1670" s="191"/>
      <c r="F1670" s="191">
        <v>11.169499999999999</v>
      </c>
      <c r="G1670" s="133"/>
    </row>
    <row r="1671" spans="1:7" s="70" customFormat="1" hidden="1">
      <c r="A1671" s="188" t="s">
        <v>617</v>
      </c>
      <c r="B1671" s="189" t="s">
        <v>379</v>
      </c>
      <c r="C1671" s="189" t="s">
        <v>380</v>
      </c>
      <c r="D1671" s="190" t="s">
        <v>244</v>
      </c>
      <c r="E1671" s="191"/>
      <c r="F1671" s="191">
        <v>8.3622999999999994</v>
      </c>
      <c r="G1671" s="133"/>
    </row>
    <row r="1672" spans="1:7" s="70" customFormat="1" hidden="1">
      <c r="A1672" s="188" t="s">
        <v>619</v>
      </c>
      <c r="B1672" s="189" t="s">
        <v>512</v>
      </c>
      <c r="C1672" s="189" t="s">
        <v>344</v>
      </c>
      <c r="D1672" s="190" t="s">
        <v>244</v>
      </c>
      <c r="E1672" s="191"/>
      <c r="F1672" s="191">
        <v>7.0155000000000003</v>
      </c>
      <c r="G1672" s="133"/>
    </row>
    <row r="1673" spans="1:7" s="70" customFormat="1" hidden="1">
      <c r="A1673" s="188" t="s">
        <v>621</v>
      </c>
      <c r="B1673" s="189" t="s">
        <v>607</v>
      </c>
      <c r="C1673" s="189" t="s">
        <v>383</v>
      </c>
      <c r="D1673" s="190" t="s">
        <v>244</v>
      </c>
      <c r="E1673" s="191"/>
      <c r="F1673" s="191">
        <v>0.52496299999999996</v>
      </c>
      <c r="G1673" s="133"/>
    </row>
    <row r="1674" spans="1:7" s="70" customFormat="1" hidden="1">
      <c r="A1674" s="188" t="s">
        <v>642</v>
      </c>
      <c r="B1674" s="189" t="s">
        <v>343</v>
      </c>
      <c r="C1674" s="189" t="s">
        <v>344</v>
      </c>
      <c r="D1674" s="190" t="s">
        <v>244</v>
      </c>
      <c r="E1674" s="191"/>
      <c r="F1674" s="191">
        <v>13.958</v>
      </c>
      <c r="G1674" s="133"/>
    </row>
    <row r="1675" spans="1:7" s="70" customFormat="1" hidden="1">
      <c r="A1675" s="188" t="s">
        <v>655</v>
      </c>
      <c r="B1675" s="189" t="s">
        <v>1911</v>
      </c>
      <c r="C1675" s="189" t="s">
        <v>1912</v>
      </c>
      <c r="D1675" s="190" t="s">
        <v>244</v>
      </c>
      <c r="E1675" s="191"/>
      <c r="F1675" s="191">
        <v>3.9807999999999999</v>
      </c>
      <c r="G1675" s="133"/>
    </row>
    <row r="1676" spans="1:7" s="70" customFormat="1" hidden="1">
      <c r="A1676" s="188" t="s">
        <v>656</v>
      </c>
      <c r="B1676" s="189" t="s">
        <v>382</v>
      </c>
      <c r="C1676" s="189" t="s">
        <v>383</v>
      </c>
      <c r="D1676" s="190" t="s">
        <v>244</v>
      </c>
      <c r="E1676" s="191"/>
      <c r="F1676" s="191">
        <v>0.17050299999999999</v>
      </c>
      <c r="G1676" s="133"/>
    </row>
    <row r="1677" spans="1:7" s="70" customFormat="1" ht="24" hidden="1">
      <c r="A1677" s="188" t="s">
        <v>657</v>
      </c>
      <c r="B1677" s="189" t="s">
        <v>2271</v>
      </c>
      <c r="C1677" s="189" t="s">
        <v>2272</v>
      </c>
      <c r="D1677" s="190" t="s">
        <v>244</v>
      </c>
      <c r="E1677" s="191"/>
      <c r="F1677" s="191">
        <v>0.94960800000000001</v>
      </c>
      <c r="G1677" s="133"/>
    </row>
    <row r="1678" spans="1:7" s="70" customFormat="1" hidden="1">
      <c r="A1678" s="188" t="s">
        <v>659</v>
      </c>
      <c r="B1678" s="189" t="s">
        <v>385</v>
      </c>
      <c r="C1678" s="189" t="s">
        <v>386</v>
      </c>
      <c r="D1678" s="190" t="s">
        <v>244</v>
      </c>
      <c r="E1678" s="191"/>
      <c r="F1678" s="191">
        <v>6.4278000000000004</v>
      </c>
      <c r="G1678" s="133"/>
    </row>
    <row r="1679" spans="1:7" s="70" customFormat="1" hidden="1">
      <c r="A1679" s="188" t="s">
        <v>660</v>
      </c>
      <c r="B1679" s="189" t="s">
        <v>2358</v>
      </c>
      <c r="C1679" s="189" t="s">
        <v>2359</v>
      </c>
      <c r="D1679" s="190" t="s">
        <v>244</v>
      </c>
      <c r="E1679" s="191"/>
      <c r="F1679" s="191">
        <v>17.357800000000001</v>
      </c>
      <c r="G1679" s="133"/>
    </row>
    <row r="1680" spans="1:7" s="70" customFormat="1" hidden="1">
      <c r="A1680" s="188" t="s">
        <v>661</v>
      </c>
      <c r="B1680" s="189" t="s">
        <v>388</v>
      </c>
      <c r="C1680" s="189" t="s">
        <v>389</v>
      </c>
      <c r="D1680" s="190" t="s">
        <v>244</v>
      </c>
      <c r="E1680" s="191"/>
      <c r="F1680" s="191">
        <v>13.1302</v>
      </c>
      <c r="G1680" s="133"/>
    </row>
    <row r="1681" spans="1:7" s="70" customFormat="1" hidden="1">
      <c r="A1681" s="188" t="s">
        <v>663</v>
      </c>
      <c r="B1681" s="189" t="s">
        <v>2180</v>
      </c>
      <c r="C1681" s="189" t="s">
        <v>1385</v>
      </c>
      <c r="D1681" s="190" t="s">
        <v>244</v>
      </c>
      <c r="E1681" s="191"/>
      <c r="F1681" s="191">
        <v>0.46800000000000003</v>
      </c>
      <c r="G1681" s="133"/>
    </row>
    <row r="1682" spans="1:7" s="70" customFormat="1" hidden="1">
      <c r="A1682" s="188" t="s">
        <v>684</v>
      </c>
      <c r="B1682" s="189" t="s">
        <v>1384</v>
      </c>
      <c r="C1682" s="189" t="s">
        <v>1385</v>
      </c>
      <c r="D1682" s="190" t="s">
        <v>244</v>
      </c>
      <c r="E1682" s="191"/>
      <c r="F1682" s="191">
        <v>47.694699999999997</v>
      </c>
      <c r="G1682" s="133"/>
    </row>
    <row r="1683" spans="1:7" s="70" customFormat="1" hidden="1">
      <c r="A1683" s="188" t="s">
        <v>697</v>
      </c>
      <c r="B1683" s="189" t="s">
        <v>1712</v>
      </c>
      <c r="C1683" s="189" t="s">
        <v>1256</v>
      </c>
      <c r="D1683" s="190" t="s">
        <v>244</v>
      </c>
      <c r="E1683" s="191"/>
      <c r="F1683" s="191">
        <v>8.3283000000000005</v>
      </c>
      <c r="G1683" s="133"/>
    </row>
    <row r="1684" spans="1:7" s="70" customFormat="1" hidden="1">
      <c r="A1684" s="188" t="s">
        <v>698</v>
      </c>
      <c r="B1684" s="189" t="s">
        <v>2054</v>
      </c>
      <c r="C1684" s="189" t="s">
        <v>2055</v>
      </c>
      <c r="D1684" s="190" t="s">
        <v>244</v>
      </c>
      <c r="E1684" s="191"/>
      <c r="F1684" s="191">
        <v>8.2212999999999994</v>
      </c>
      <c r="G1684" s="133"/>
    </row>
    <row r="1685" spans="1:7" s="70" customFormat="1" hidden="1">
      <c r="A1685" s="188" t="s">
        <v>700</v>
      </c>
      <c r="B1685" s="189" t="s">
        <v>1714</v>
      </c>
      <c r="C1685" s="189" t="s">
        <v>377</v>
      </c>
      <c r="D1685" s="190" t="s">
        <v>244</v>
      </c>
      <c r="E1685" s="191"/>
      <c r="F1685" s="191">
        <v>0.28020600000000001</v>
      </c>
      <c r="G1685" s="133"/>
    </row>
    <row r="1686" spans="1:7" s="70" customFormat="1" hidden="1">
      <c r="A1686" s="188" t="s">
        <v>721</v>
      </c>
      <c r="B1686" s="189" t="s">
        <v>1439</v>
      </c>
      <c r="C1686" s="189" t="s">
        <v>1440</v>
      </c>
      <c r="D1686" s="190" t="s">
        <v>244</v>
      </c>
      <c r="E1686" s="191"/>
      <c r="F1686" s="191">
        <v>77.193600000000004</v>
      </c>
      <c r="G1686" s="133"/>
    </row>
    <row r="1687" spans="1:7" s="70" customFormat="1" hidden="1">
      <c r="A1687" s="182"/>
      <c r="B1687" s="183"/>
      <c r="C1687" s="184" t="s">
        <v>2445</v>
      </c>
      <c r="D1687" s="185"/>
      <c r="E1687" s="186"/>
      <c r="F1687" s="187"/>
      <c r="G1687" s="133"/>
    </row>
    <row r="1688" spans="1:7" s="70" customFormat="1" hidden="1">
      <c r="A1688" s="188" t="s">
        <v>734</v>
      </c>
      <c r="B1688" s="189" t="s">
        <v>1554</v>
      </c>
      <c r="C1688" s="189" t="s">
        <v>1555</v>
      </c>
      <c r="D1688" s="190" t="s">
        <v>270</v>
      </c>
      <c r="E1688" s="191"/>
      <c r="F1688" s="191">
        <v>18.810400000000001</v>
      </c>
      <c r="G1688" s="133"/>
    </row>
    <row r="1689" spans="1:7" s="70" customFormat="1" hidden="1">
      <c r="A1689" s="188" t="s">
        <v>735</v>
      </c>
      <c r="B1689" s="189" t="s">
        <v>346</v>
      </c>
      <c r="C1689" s="189" t="s">
        <v>347</v>
      </c>
      <c r="D1689" s="190" t="s">
        <v>270</v>
      </c>
      <c r="E1689" s="191"/>
      <c r="F1689" s="191">
        <v>82.431899999999999</v>
      </c>
      <c r="G1689" s="133"/>
    </row>
    <row r="1690" spans="1:7" s="70" customFormat="1" hidden="1">
      <c r="A1690" s="188" t="s">
        <v>736</v>
      </c>
      <c r="B1690" s="189" t="s">
        <v>529</v>
      </c>
      <c r="C1690" s="189" t="s">
        <v>530</v>
      </c>
      <c r="D1690" s="190" t="s">
        <v>270</v>
      </c>
      <c r="E1690" s="191"/>
      <c r="F1690" s="191">
        <v>29.9879</v>
      </c>
      <c r="G1690" s="133"/>
    </row>
    <row r="1691" spans="1:7" s="70" customFormat="1" hidden="1">
      <c r="A1691" s="188" t="s">
        <v>737</v>
      </c>
      <c r="B1691" s="189" t="s">
        <v>299</v>
      </c>
      <c r="C1691" s="189" t="s">
        <v>300</v>
      </c>
      <c r="D1691" s="190" t="s">
        <v>270</v>
      </c>
      <c r="E1691" s="191"/>
      <c r="F1691" s="191">
        <v>104.9486</v>
      </c>
      <c r="G1691" s="133"/>
    </row>
    <row r="1692" spans="1:7" s="70" customFormat="1" ht="24" hidden="1">
      <c r="A1692" s="188" t="s">
        <v>739</v>
      </c>
      <c r="B1692" s="189" t="s">
        <v>477</v>
      </c>
      <c r="C1692" s="189" t="s">
        <v>478</v>
      </c>
      <c r="D1692" s="190" t="s">
        <v>479</v>
      </c>
      <c r="E1692" s="191"/>
      <c r="F1692" s="191">
        <v>46.812800000000003</v>
      </c>
      <c r="G1692" s="133"/>
    </row>
    <row r="1693" spans="1:7" s="70" customFormat="1" hidden="1">
      <c r="A1693" s="188" t="s">
        <v>756</v>
      </c>
      <c r="B1693" s="189" t="s">
        <v>1830</v>
      </c>
      <c r="C1693" s="189" t="s">
        <v>1831</v>
      </c>
      <c r="D1693" s="190" t="s">
        <v>270</v>
      </c>
      <c r="E1693" s="191"/>
      <c r="F1693" s="191">
        <v>6.8963000000000001</v>
      </c>
      <c r="G1693" s="133"/>
    </row>
    <row r="1694" spans="1:7" s="70" customFormat="1" hidden="1">
      <c r="A1694" s="188" t="s">
        <v>758</v>
      </c>
      <c r="B1694" s="189" t="s">
        <v>1845</v>
      </c>
      <c r="C1694" s="189" t="s">
        <v>1846</v>
      </c>
      <c r="D1694" s="190" t="s">
        <v>270</v>
      </c>
      <c r="E1694" s="191"/>
      <c r="F1694" s="191">
        <v>0.30830999999999997</v>
      </c>
      <c r="G1694" s="133"/>
    </row>
    <row r="1695" spans="1:7" s="70" customFormat="1" hidden="1">
      <c r="A1695" s="188" t="s">
        <v>760</v>
      </c>
      <c r="B1695" s="189" t="s">
        <v>1147</v>
      </c>
      <c r="C1695" s="189" t="s">
        <v>1148</v>
      </c>
      <c r="D1695" s="190" t="s">
        <v>270</v>
      </c>
      <c r="E1695" s="191"/>
      <c r="F1695" s="191">
        <v>16.548500000000001</v>
      </c>
      <c r="G1695" s="133"/>
    </row>
    <row r="1696" spans="1:7" s="70" customFormat="1" hidden="1">
      <c r="A1696" s="188" t="s">
        <v>762</v>
      </c>
      <c r="B1696" s="189" t="s">
        <v>2058</v>
      </c>
      <c r="C1696" s="189" t="s">
        <v>2059</v>
      </c>
      <c r="D1696" s="190" t="s">
        <v>270</v>
      </c>
      <c r="E1696" s="191"/>
      <c r="F1696" s="191">
        <v>1.6145</v>
      </c>
      <c r="G1696" s="133"/>
    </row>
    <row r="1697" spans="1:7" s="70" customFormat="1" hidden="1">
      <c r="A1697" s="188" t="s">
        <v>764</v>
      </c>
      <c r="B1697" s="189" t="s">
        <v>1014</v>
      </c>
      <c r="C1697" s="189" t="s">
        <v>1015</v>
      </c>
      <c r="D1697" s="190" t="s">
        <v>270</v>
      </c>
      <c r="E1697" s="191"/>
      <c r="F1697" s="191">
        <v>1.8936999999999999</v>
      </c>
      <c r="G1697" s="133"/>
    </row>
    <row r="1698" spans="1:7" s="70" customFormat="1" hidden="1">
      <c r="A1698" s="188" t="s">
        <v>766</v>
      </c>
      <c r="B1698" s="189" t="s">
        <v>1790</v>
      </c>
      <c r="C1698" s="189" t="s">
        <v>1791</v>
      </c>
      <c r="D1698" s="190" t="s">
        <v>274</v>
      </c>
      <c r="E1698" s="191"/>
      <c r="F1698" s="191">
        <v>1.0911999999999999</v>
      </c>
      <c r="G1698" s="133"/>
    </row>
    <row r="1699" spans="1:7" s="70" customFormat="1" hidden="1">
      <c r="A1699" s="188" t="s">
        <v>768</v>
      </c>
      <c r="B1699" s="189" t="s">
        <v>1508</v>
      </c>
      <c r="C1699" s="189" t="s">
        <v>1509</v>
      </c>
      <c r="D1699" s="190" t="s">
        <v>270</v>
      </c>
      <c r="E1699" s="191"/>
      <c r="F1699" s="191">
        <v>3.2033999999999998</v>
      </c>
      <c r="G1699" s="133"/>
    </row>
    <row r="1700" spans="1:7" s="70" customFormat="1" hidden="1">
      <c r="A1700" s="188" t="s">
        <v>770</v>
      </c>
      <c r="B1700" s="189" t="s">
        <v>2061</v>
      </c>
      <c r="C1700" s="189" t="s">
        <v>2062</v>
      </c>
      <c r="D1700" s="190" t="s">
        <v>361</v>
      </c>
      <c r="E1700" s="191"/>
      <c r="F1700" s="191">
        <v>40.78</v>
      </c>
      <c r="G1700" s="133"/>
    </row>
    <row r="1701" spans="1:7" s="70" customFormat="1" hidden="1">
      <c r="A1701" s="188" t="s">
        <v>772</v>
      </c>
      <c r="B1701" s="189" t="s">
        <v>2166</v>
      </c>
      <c r="C1701" s="189" t="s">
        <v>2167</v>
      </c>
      <c r="D1701" s="190" t="s">
        <v>361</v>
      </c>
      <c r="E1701" s="191"/>
      <c r="F1701" s="191">
        <v>27.76</v>
      </c>
      <c r="G1701" s="133"/>
    </row>
    <row r="1702" spans="1:7" s="70" customFormat="1" hidden="1">
      <c r="A1702" s="188" t="s">
        <v>775</v>
      </c>
      <c r="B1702" s="189" t="s">
        <v>2185</v>
      </c>
      <c r="C1702" s="189" t="s">
        <v>2186</v>
      </c>
      <c r="D1702" s="190" t="s">
        <v>361</v>
      </c>
      <c r="E1702" s="191"/>
      <c r="F1702" s="191">
        <v>5.3040000000000003</v>
      </c>
      <c r="G1702" s="133"/>
    </row>
    <row r="1703" spans="1:7" s="70" customFormat="1" hidden="1">
      <c r="A1703" s="188" t="s">
        <v>796</v>
      </c>
      <c r="B1703" s="189" t="s">
        <v>439</v>
      </c>
      <c r="C1703" s="189" t="s">
        <v>440</v>
      </c>
      <c r="D1703" s="190" t="s">
        <v>270</v>
      </c>
      <c r="E1703" s="191"/>
      <c r="F1703" s="191">
        <v>1.121</v>
      </c>
      <c r="G1703" s="133"/>
    </row>
    <row r="1704" spans="1:7" s="70" customFormat="1" hidden="1">
      <c r="A1704" s="188" t="s">
        <v>809</v>
      </c>
      <c r="B1704" s="189" t="s">
        <v>2338</v>
      </c>
      <c r="C1704" s="189" t="s">
        <v>2339</v>
      </c>
      <c r="D1704" s="190" t="s">
        <v>361</v>
      </c>
      <c r="E1704" s="191"/>
      <c r="F1704" s="191">
        <v>35.985599999999998</v>
      </c>
      <c r="G1704" s="133"/>
    </row>
    <row r="1705" spans="1:7" s="70" customFormat="1" hidden="1">
      <c r="A1705" s="188" t="s">
        <v>810</v>
      </c>
      <c r="B1705" s="189" t="s">
        <v>1356</v>
      </c>
      <c r="C1705" s="189" t="s">
        <v>1357</v>
      </c>
      <c r="D1705" s="190" t="s">
        <v>400</v>
      </c>
      <c r="E1705" s="191"/>
      <c r="F1705" s="191">
        <v>1296.96</v>
      </c>
      <c r="G1705" s="133"/>
    </row>
    <row r="1706" spans="1:7" s="70" customFormat="1" hidden="1">
      <c r="A1706" s="188" t="s">
        <v>813</v>
      </c>
      <c r="B1706" s="189" t="s">
        <v>1442</v>
      </c>
      <c r="C1706" s="189" t="s">
        <v>1443</v>
      </c>
      <c r="D1706" s="190" t="s">
        <v>400</v>
      </c>
      <c r="E1706" s="191"/>
      <c r="F1706" s="191">
        <v>93.24</v>
      </c>
      <c r="G1706" s="133"/>
    </row>
    <row r="1707" spans="1:7" s="70" customFormat="1" hidden="1">
      <c r="A1707" s="188" t="s">
        <v>839</v>
      </c>
      <c r="B1707" s="189" t="s">
        <v>1387</v>
      </c>
      <c r="C1707" s="189" t="s">
        <v>1388</v>
      </c>
      <c r="D1707" s="190" t="s">
        <v>1296</v>
      </c>
      <c r="E1707" s="191"/>
      <c r="F1707" s="191">
        <v>63.523800000000001</v>
      </c>
      <c r="G1707" s="133"/>
    </row>
    <row r="1708" spans="1:7" s="70" customFormat="1" hidden="1">
      <c r="A1708" s="188" t="s">
        <v>840</v>
      </c>
      <c r="B1708" s="189" t="s">
        <v>1766</v>
      </c>
      <c r="C1708" s="189" t="s">
        <v>1767</v>
      </c>
      <c r="D1708" s="190" t="s">
        <v>396</v>
      </c>
      <c r="E1708" s="191"/>
      <c r="F1708" s="191">
        <v>1.5762</v>
      </c>
      <c r="G1708" s="133"/>
    </row>
    <row r="1709" spans="1:7" s="70" customFormat="1" hidden="1">
      <c r="A1709" s="188" t="s">
        <v>842</v>
      </c>
      <c r="B1709" s="189" t="s">
        <v>1179</v>
      </c>
      <c r="C1709" s="189" t="s">
        <v>1180</v>
      </c>
      <c r="D1709" s="190" t="s">
        <v>274</v>
      </c>
      <c r="E1709" s="191"/>
      <c r="F1709" s="191">
        <v>5.0700000000000002E-2</v>
      </c>
      <c r="G1709" s="133"/>
    </row>
    <row r="1710" spans="1:7" s="70" customFormat="1" hidden="1">
      <c r="A1710" s="188" t="s">
        <v>844</v>
      </c>
      <c r="B1710" s="189" t="s">
        <v>1260</v>
      </c>
      <c r="C1710" s="189" t="s">
        <v>1261</v>
      </c>
      <c r="D1710" s="190" t="s">
        <v>274</v>
      </c>
      <c r="E1710" s="191"/>
      <c r="F1710" s="191">
        <v>6.0530000000000002E-3</v>
      </c>
      <c r="G1710" s="133"/>
    </row>
    <row r="1711" spans="1:7" s="70" customFormat="1" hidden="1">
      <c r="A1711" s="188" t="s">
        <v>846</v>
      </c>
      <c r="B1711" s="189" t="s">
        <v>323</v>
      </c>
      <c r="C1711" s="189" t="s">
        <v>324</v>
      </c>
      <c r="D1711" s="190" t="s">
        <v>274</v>
      </c>
      <c r="E1711" s="191"/>
      <c r="F1711" s="191">
        <v>1.236</v>
      </c>
      <c r="G1711" s="133"/>
    </row>
    <row r="1712" spans="1:7" s="70" customFormat="1" hidden="1">
      <c r="A1712" s="188" t="s">
        <v>848</v>
      </c>
      <c r="B1712" s="189" t="s">
        <v>2064</v>
      </c>
      <c r="C1712" s="189" t="s">
        <v>2065</v>
      </c>
      <c r="D1712" s="190" t="s">
        <v>274</v>
      </c>
      <c r="E1712" s="191"/>
      <c r="F1712" s="191">
        <v>2.8549999999999999E-3</v>
      </c>
      <c r="G1712" s="133"/>
    </row>
    <row r="1713" spans="1:7" s="70" customFormat="1" hidden="1">
      <c r="A1713" s="188" t="s">
        <v>866</v>
      </c>
      <c r="B1713" s="189" t="s">
        <v>1263</v>
      </c>
      <c r="C1713" s="189" t="s">
        <v>1264</v>
      </c>
      <c r="D1713" s="190" t="s">
        <v>274</v>
      </c>
      <c r="E1713" s="191"/>
      <c r="F1713" s="191">
        <v>0.105749</v>
      </c>
      <c r="G1713" s="133"/>
    </row>
    <row r="1714" spans="1:7" s="70" customFormat="1" hidden="1">
      <c r="A1714" s="188" t="s">
        <v>879</v>
      </c>
      <c r="B1714" s="189" t="s">
        <v>1833</v>
      </c>
      <c r="C1714" s="189" t="s">
        <v>1834</v>
      </c>
      <c r="D1714" s="190" t="s">
        <v>274</v>
      </c>
      <c r="E1714" s="191"/>
      <c r="F1714" s="191">
        <v>4.4200000000000001E-4</v>
      </c>
      <c r="G1714" s="133"/>
    </row>
    <row r="1715" spans="1:7" s="70" customFormat="1" hidden="1">
      <c r="A1715" s="188" t="s">
        <v>880</v>
      </c>
      <c r="B1715" s="189" t="s">
        <v>1368</v>
      </c>
      <c r="C1715" s="189" t="s">
        <v>1369</v>
      </c>
      <c r="D1715" s="190" t="s">
        <v>274</v>
      </c>
      <c r="E1715" s="191"/>
      <c r="F1715" s="191">
        <v>1.312E-3</v>
      </c>
      <c r="G1715" s="133"/>
    </row>
    <row r="1716" spans="1:7" s="70" customFormat="1" hidden="1">
      <c r="A1716" s="188" t="s">
        <v>882</v>
      </c>
      <c r="B1716" s="189" t="s">
        <v>350</v>
      </c>
      <c r="C1716" s="189" t="s">
        <v>351</v>
      </c>
      <c r="D1716" s="190" t="s">
        <v>274</v>
      </c>
      <c r="E1716" s="191"/>
      <c r="F1716" s="191">
        <v>8.3683999999999995E-2</v>
      </c>
      <c r="G1716" s="133"/>
    </row>
    <row r="1717" spans="1:7" s="70" customFormat="1" hidden="1">
      <c r="A1717" s="188" t="s">
        <v>898</v>
      </c>
      <c r="B1717" s="189" t="s">
        <v>2361</v>
      </c>
      <c r="C1717" s="189" t="s">
        <v>2362</v>
      </c>
      <c r="D1717" s="190" t="s">
        <v>400</v>
      </c>
      <c r="E1717" s="191"/>
      <c r="F1717" s="191">
        <v>423.36</v>
      </c>
      <c r="G1717" s="133"/>
    </row>
    <row r="1718" spans="1:7" s="70" customFormat="1" hidden="1">
      <c r="A1718" s="188" t="s">
        <v>909</v>
      </c>
      <c r="B1718" s="189" t="s">
        <v>353</v>
      </c>
      <c r="C1718" s="189" t="s">
        <v>354</v>
      </c>
      <c r="D1718" s="190" t="s">
        <v>274</v>
      </c>
      <c r="E1718" s="191"/>
      <c r="F1718" s="191">
        <v>4.6650999999999998E-2</v>
      </c>
      <c r="G1718" s="133"/>
    </row>
    <row r="1719" spans="1:7" s="70" customFormat="1" hidden="1">
      <c r="A1719" s="188" t="s">
        <v>910</v>
      </c>
      <c r="B1719" s="189" t="s">
        <v>1836</v>
      </c>
      <c r="C1719" s="189" t="s">
        <v>1837</v>
      </c>
      <c r="D1719" s="190" t="s">
        <v>274</v>
      </c>
      <c r="E1719" s="191"/>
      <c r="F1719" s="191">
        <v>2.2103999999999999E-2</v>
      </c>
      <c r="G1719" s="133"/>
    </row>
    <row r="1720" spans="1:7" s="70" customFormat="1" ht="24" hidden="1">
      <c r="A1720" s="188" t="s">
        <v>912</v>
      </c>
      <c r="B1720" s="189" t="s">
        <v>1589</v>
      </c>
      <c r="C1720" s="189" t="s">
        <v>1590</v>
      </c>
      <c r="D1720" s="190" t="s">
        <v>361</v>
      </c>
      <c r="E1720" s="191"/>
      <c r="F1720" s="191">
        <v>201.97020000000001</v>
      </c>
      <c r="G1720" s="133"/>
    </row>
    <row r="1721" spans="1:7" s="70" customFormat="1" hidden="1">
      <c r="A1721" s="188" t="s">
        <v>914</v>
      </c>
      <c r="B1721" s="189" t="s">
        <v>1288</v>
      </c>
      <c r="C1721" s="189" t="s">
        <v>1289</v>
      </c>
      <c r="D1721" s="190" t="s">
        <v>400</v>
      </c>
      <c r="E1721" s="191"/>
      <c r="F1721" s="191">
        <v>1552.8375000000001</v>
      </c>
      <c r="G1721" s="133"/>
    </row>
    <row r="1722" spans="1:7" s="70" customFormat="1" hidden="1">
      <c r="A1722" s="188" t="s">
        <v>929</v>
      </c>
      <c r="B1722" s="189" t="s">
        <v>1291</v>
      </c>
      <c r="C1722" s="189" t="s">
        <v>1292</v>
      </c>
      <c r="D1722" s="190" t="s">
        <v>400</v>
      </c>
      <c r="E1722" s="191"/>
      <c r="F1722" s="191">
        <v>195.00749999999999</v>
      </c>
      <c r="G1722" s="133"/>
    </row>
    <row r="1723" spans="1:7" s="70" customFormat="1" hidden="1">
      <c r="A1723" s="188" t="s">
        <v>940</v>
      </c>
      <c r="B1723" s="189" t="s">
        <v>1294</v>
      </c>
      <c r="C1723" s="189" t="s">
        <v>1295</v>
      </c>
      <c r="D1723" s="190" t="s">
        <v>1296</v>
      </c>
      <c r="E1723" s="191"/>
      <c r="F1723" s="191">
        <v>38.520000000000003</v>
      </c>
      <c r="G1723" s="133"/>
    </row>
    <row r="1724" spans="1:7" s="70" customFormat="1" hidden="1">
      <c r="A1724" s="188" t="s">
        <v>941</v>
      </c>
      <c r="B1724" s="189" t="s">
        <v>1390</v>
      </c>
      <c r="C1724" s="189" t="s">
        <v>1391</v>
      </c>
      <c r="D1724" s="190" t="s">
        <v>1296</v>
      </c>
      <c r="E1724" s="191"/>
      <c r="F1724" s="191">
        <v>25.704899999999999</v>
      </c>
      <c r="G1724" s="133"/>
    </row>
    <row r="1725" spans="1:7" s="70" customFormat="1" ht="24" hidden="1">
      <c r="A1725" s="188" t="s">
        <v>942</v>
      </c>
      <c r="B1725" s="189" t="s">
        <v>1718</v>
      </c>
      <c r="C1725" s="189" t="s">
        <v>1719</v>
      </c>
      <c r="D1725" s="190" t="s">
        <v>274</v>
      </c>
      <c r="E1725" s="191"/>
      <c r="F1725" s="191">
        <v>2.4906999999999999E-2</v>
      </c>
      <c r="G1725" s="133"/>
    </row>
    <row r="1726" spans="1:7" s="70" customFormat="1" hidden="1">
      <c r="A1726" s="188" t="s">
        <v>944</v>
      </c>
      <c r="B1726" s="189" t="s">
        <v>1721</v>
      </c>
      <c r="C1726" s="189" t="s">
        <v>1722</v>
      </c>
      <c r="D1726" s="190" t="s">
        <v>274</v>
      </c>
      <c r="E1726" s="191"/>
      <c r="F1726" s="191">
        <v>3.1129999999999999E-3</v>
      </c>
      <c r="G1726" s="133"/>
    </row>
    <row r="1727" spans="1:7" s="70" customFormat="1" hidden="1">
      <c r="A1727" s="188" t="s">
        <v>959</v>
      </c>
      <c r="B1727" s="189" t="s">
        <v>1811</v>
      </c>
      <c r="C1727" s="189" t="s">
        <v>1812</v>
      </c>
      <c r="D1727" s="190" t="s">
        <v>274</v>
      </c>
      <c r="E1727" s="191"/>
      <c r="F1727" s="191">
        <v>0.315749</v>
      </c>
      <c r="G1727" s="133"/>
    </row>
    <row r="1728" spans="1:7" s="70" customFormat="1" ht="24" hidden="1">
      <c r="A1728" s="188" t="s">
        <v>970</v>
      </c>
      <c r="B1728" s="189" t="s">
        <v>1916</v>
      </c>
      <c r="C1728" s="189" t="s">
        <v>1917</v>
      </c>
      <c r="D1728" s="190" t="s">
        <v>400</v>
      </c>
      <c r="E1728" s="191"/>
      <c r="F1728" s="191">
        <v>7.0290999999999997</v>
      </c>
      <c r="G1728" s="133"/>
    </row>
    <row r="1729" spans="1:7" s="70" customFormat="1" hidden="1">
      <c r="A1729" s="188" t="s">
        <v>971</v>
      </c>
      <c r="B1729" s="189" t="s">
        <v>1724</v>
      </c>
      <c r="C1729" s="189" t="s">
        <v>1725</v>
      </c>
      <c r="D1729" s="190" t="s">
        <v>274</v>
      </c>
      <c r="E1729" s="191"/>
      <c r="F1729" s="191">
        <v>0.11675199999999999</v>
      </c>
      <c r="G1729" s="133"/>
    </row>
    <row r="1730" spans="1:7" s="70" customFormat="1" hidden="1">
      <c r="A1730" s="188" t="s">
        <v>972</v>
      </c>
      <c r="B1730" s="189" t="s">
        <v>825</v>
      </c>
      <c r="C1730" s="189" t="s">
        <v>826</v>
      </c>
      <c r="D1730" s="190" t="s">
        <v>274</v>
      </c>
      <c r="E1730" s="191"/>
      <c r="F1730" s="191">
        <v>5.679E-3</v>
      </c>
      <c r="G1730" s="133"/>
    </row>
    <row r="1731" spans="1:7" s="70" customFormat="1" hidden="1">
      <c r="A1731" s="188" t="s">
        <v>974</v>
      </c>
      <c r="B1731" s="189" t="s">
        <v>1793</v>
      </c>
      <c r="C1731" s="189" t="s">
        <v>1794</v>
      </c>
      <c r="D1731" s="190" t="s">
        <v>274</v>
      </c>
      <c r="E1731" s="191"/>
      <c r="F1731" s="191">
        <v>0.119682</v>
      </c>
      <c r="G1731" s="133"/>
    </row>
    <row r="1732" spans="1:7" s="70" customFormat="1" hidden="1">
      <c r="A1732" s="188" t="s">
        <v>989</v>
      </c>
      <c r="B1732" s="189" t="s">
        <v>1393</v>
      </c>
      <c r="C1732" s="189" t="s">
        <v>1394</v>
      </c>
      <c r="D1732" s="190" t="s">
        <v>400</v>
      </c>
      <c r="E1732" s="191"/>
      <c r="F1732" s="191">
        <v>508.78440000000001</v>
      </c>
      <c r="G1732" s="133"/>
    </row>
    <row r="1733" spans="1:7" s="70" customFormat="1" hidden="1">
      <c r="A1733" s="188" t="s">
        <v>1000</v>
      </c>
      <c r="B1733" s="189" t="s">
        <v>828</v>
      </c>
      <c r="C1733" s="189" t="s">
        <v>829</v>
      </c>
      <c r="D1733" s="190" t="s">
        <v>274</v>
      </c>
      <c r="E1733" s="191"/>
      <c r="F1733" s="191">
        <v>7.7499999999999997E-4</v>
      </c>
      <c r="G1733" s="133"/>
    </row>
    <row r="1734" spans="1:7" s="70" customFormat="1" hidden="1">
      <c r="A1734" s="188" t="s">
        <v>1001</v>
      </c>
      <c r="B1734" s="189" t="s">
        <v>2033</v>
      </c>
      <c r="C1734" s="189" t="s">
        <v>2034</v>
      </c>
      <c r="D1734" s="190" t="s">
        <v>396</v>
      </c>
      <c r="E1734" s="191"/>
      <c r="F1734" s="191">
        <v>33.158000000000001</v>
      </c>
      <c r="G1734" s="133"/>
    </row>
    <row r="1735" spans="1:7" s="70" customFormat="1" hidden="1">
      <c r="A1735" s="188" t="s">
        <v>1002</v>
      </c>
      <c r="B1735" s="189" t="s">
        <v>1727</v>
      </c>
      <c r="C1735" s="189" t="s">
        <v>1728</v>
      </c>
      <c r="D1735" s="190" t="s">
        <v>274</v>
      </c>
      <c r="E1735" s="191"/>
      <c r="F1735" s="191">
        <v>2.6464000000000001E-2</v>
      </c>
      <c r="G1735" s="133"/>
    </row>
    <row r="1736" spans="1:7" s="70" customFormat="1" hidden="1">
      <c r="A1736" s="188" t="s">
        <v>1004</v>
      </c>
      <c r="B1736" s="189" t="s">
        <v>1814</v>
      </c>
      <c r="C1736" s="189" t="s">
        <v>1815</v>
      </c>
      <c r="D1736" s="190" t="s">
        <v>274</v>
      </c>
      <c r="E1736" s="191"/>
      <c r="F1736" s="191">
        <v>0.25397999999999998</v>
      </c>
      <c r="G1736" s="133"/>
    </row>
    <row r="1737" spans="1:7" s="70" customFormat="1" hidden="1">
      <c r="A1737" s="188" t="s">
        <v>1025</v>
      </c>
      <c r="B1737" s="189" t="s">
        <v>1977</v>
      </c>
      <c r="C1737" s="189" t="s">
        <v>1978</v>
      </c>
      <c r="D1737" s="190" t="s">
        <v>274</v>
      </c>
      <c r="E1737" s="191"/>
      <c r="F1737" s="191">
        <v>0.72314999999999996</v>
      </c>
      <c r="G1737" s="133"/>
    </row>
    <row r="1738" spans="1:7" s="70" customFormat="1" hidden="1">
      <c r="A1738" s="188" t="s">
        <v>1027</v>
      </c>
      <c r="B1738" s="189" t="s">
        <v>2286</v>
      </c>
      <c r="C1738" s="189" t="s">
        <v>2287</v>
      </c>
      <c r="D1738" s="190" t="s">
        <v>274</v>
      </c>
      <c r="E1738" s="191"/>
      <c r="F1738" s="191">
        <v>1.4911000000000001E-2</v>
      </c>
      <c r="G1738" s="133"/>
    </row>
    <row r="1739" spans="1:7" s="70" customFormat="1" ht="24" hidden="1">
      <c r="A1739" s="188" t="s">
        <v>1029</v>
      </c>
      <c r="B1739" s="189" t="s">
        <v>1150</v>
      </c>
      <c r="C1739" s="189" t="s">
        <v>1151</v>
      </c>
      <c r="D1739" s="190" t="s">
        <v>361</v>
      </c>
      <c r="E1739" s="191"/>
      <c r="F1739" s="191">
        <v>240.9264</v>
      </c>
      <c r="G1739" s="133"/>
    </row>
    <row r="1740" spans="1:7" s="70" customFormat="1" hidden="1">
      <c r="A1740" s="188" t="s">
        <v>1031</v>
      </c>
      <c r="B1740" s="189" t="s">
        <v>1218</v>
      </c>
      <c r="C1740" s="189" t="s">
        <v>1219</v>
      </c>
      <c r="D1740" s="190" t="s">
        <v>361</v>
      </c>
      <c r="E1740" s="191"/>
      <c r="F1740" s="191">
        <v>18.135100000000001</v>
      </c>
      <c r="G1740" s="133"/>
    </row>
    <row r="1741" spans="1:7" s="70" customFormat="1" hidden="1">
      <c r="A1741" s="188" t="s">
        <v>1034</v>
      </c>
      <c r="B1741" s="189" t="s">
        <v>420</v>
      </c>
      <c r="C1741" s="189" t="s">
        <v>421</v>
      </c>
      <c r="D1741" s="190" t="s">
        <v>274</v>
      </c>
      <c r="E1741" s="191"/>
      <c r="F1741" s="191">
        <v>1.5230999999999999</v>
      </c>
      <c r="G1741" s="133"/>
    </row>
    <row r="1742" spans="1:7" s="70" customFormat="1" hidden="1">
      <c r="A1742" s="188" t="s">
        <v>320</v>
      </c>
      <c r="B1742" s="189" t="s">
        <v>1558</v>
      </c>
      <c r="C1742" s="189" t="s">
        <v>1559</v>
      </c>
      <c r="D1742" s="190" t="s">
        <v>274</v>
      </c>
      <c r="E1742" s="191"/>
      <c r="F1742" s="191">
        <v>3.6882999999999999E-2</v>
      </c>
      <c r="G1742" s="133"/>
    </row>
    <row r="1743" spans="1:7" s="70" customFormat="1" ht="24" hidden="1">
      <c r="A1743" s="188" t="s">
        <v>1062</v>
      </c>
      <c r="B1743" s="189" t="s">
        <v>2067</v>
      </c>
      <c r="C1743" s="189" t="s">
        <v>2068</v>
      </c>
      <c r="D1743" s="190" t="s">
        <v>274</v>
      </c>
      <c r="E1743" s="191"/>
      <c r="F1743" s="191">
        <v>8.8900000000000003E-3</v>
      </c>
      <c r="G1743" s="133"/>
    </row>
    <row r="1744" spans="1:7" s="70" customFormat="1" ht="24" hidden="1">
      <c r="A1744" s="188" t="s">
        <v>1063</v>
      </c>
      <c r="B1744" s="189" t="s">
        <v>1730</v>
      </c>
      <c r="C1744" s="189" t="s">
        <v>1731</v>
      </c>
      <c r="D1744" s="190" t="s">
        <v>361</v>
      </c>
      <c r="E1744" s="191"/>
      <c r="F1744" s="191">
        <v>160.34010000000001</v>
      </c>
      <c r="G1744" s="133"/>
    </row>
    <row r="1745" spans="1:7" s="70" customFormat="1" hidden="1">
      <c r="A1745" s="188" t="s">
        <v>1064</v>
      </c>
      <c r="B1745" s="189" t="s">
        <v>749</v>
      </c>
      <c r="C1745" s="189" t="s">
        <v>750</v>
      </c>
      <c r="D1745" s="190" t="s">
        <v>274</v>
      </c>
      <c r="E1745" s="191"/>
      <c r="F1745" s="191">
        <v>0.16694800000000001</v>
      </c>
      <c r="G1745" s="133"/>
    </row>
    <row r="1746" spans="1:7" s="70" customFormat="1" hidden="1">
      <c r="A1746" s="188" t="s">
        <v>331</v>
      </c>
      <c r="B1746" s="189" t="s">
        <v>1268</v>
      </c>
      <c r="C1746" s="189" t="s">
        <v>1269</v>
      </c>
      <c r="D1746" s="190" t="s">
        <v>274</v>
      </c>
      <c r="E1746" s="191"/>
      <c r="F1746" s="191">
        <v>7.273E-3</v>
      </c>
      <c r="G1746" s="133"/>
    </row>
    <row r="1747" spans="1:7" s="70" customFormat="1" hidden="1">
      <c r="A1747" s="188" t="s">
        <v>1088</v>
      </c>
      <c r="B1747" s="189" t="s">
        <v>1312</v>
      </c>
      <c r="C1747" s="189" t="s">
        <v>1313</v>
      </c>
      <c r="D1747" s="190" t="s">
        <v>274</v>
      </c>
      <c r="E1747" s="191"/>
      <c r="F1747" s="191">
        <v>4.1799999999999997E-2</v>
      </c>
      <c r="G1747" s="133"/>
    </row>
    <row r="1748" spans="1:7" s="70" customFormat="1" hidden="1">
      <c r="A1748" s="188" t="s">
        <v>1089</v>
      </c>
      <c r="B1748" s="189" t="s">
        <v>1315</v>
      </c>
      <c r="C1748" s="189" t="s">
        <v>1316</v>
      </c>
      <c r="D1748" s="190" t="s">
        <v>274</v>
      </c>
      <c r="E1748" s="191"/>
      <c r="F1748" s="191">
        <v>4.0679999999999996E-3</v>
      </c>
      <c r="G1748" s="133"/>
    </row>
    <row r="1749" spans="1:7" s="70" customFormat="1" hidden="1">
      <c r="A1749" s="188" t="s">
        <v>1091</v>
      </c>
      <c r="B1749" s="189" t="s">
        <v>356</v>
      </c>
      <c r="C1749" s="189" t="s">
        <v>357</v>
      </c>
      <c r="D1749" s="190" t="s">
        <v>274</v>
      </c>
      <c r="E1749" s="191"/>
      <c r="F1749" s="191">
        <v>7.3476E-2</v>
      </c>
      <c r="G1749" s="133"/>
    </row>
    <row r="1750" spans="1:7" s="70" customFormat="1" hidden="1">
      <c r="A1750" s="188" t="s">
        <v>1116</v>
      </c>
      <c r="B1750" s="189" t="s">
        <v>2189</v>
      </c>
      <c r="C1750" s="189" t="s">
        <v>2190</v>
      </c>
      <c r="D1750" s="190" t="s">
        <v>274</v>
      </c>
      <c r="E1750" s="191"/>
      <c r="F1750" s="191">
        <v>1.4040000000000001E-3</v>
      </c>
      <c r="G1750" s="133"/>
    </row>
    <row r="1751" spans="1:7" s="70" customFormat="1" hidden="1">
      <c r="A1751" s="188" t="s">
        <v>1133</v>
      </c>
      <c r="B1751" s="189" t="s">
        <v>2118</v>
      </c>
      <c r="C1751" s="189" t="s">
        <v>2119</v>
      </c>
      <c r="D1751" s="190" t="s">
        <v>274</v>
      </c>
      <c r="E1751" s="191"/>
      <c r="F1751" s="191">
        <v>6.0289999999999996E-3</v>
      </c>
      <c r="G1751" s="133"/>
    </row>
    <row r="1752" spans="1:7" s="70" customFormat="1" hidden="1">
      <c r="A1752" s="188" t="s">
        <v>1134</v>
      </c>
      <c r="B1752" s="189" t="s">
        <v>442</v>
      </c>
      <c r="C1752" s="189" t="s">
        <v>443</v>
      </c>
      <c r="D1752" s="190" t="s">
        <v>274</v>
      </c>
      <c r="E1752" s="191"/>
      <c r="F1752" s="191">
        <v>1.8079999999999999E-2</v>
      </c>
      <c r="G1752" s="133"/>
    </row>
    <row r="1753" spans="1:7" s="70" customFormat="1" hidden="1">
      <c r="A1753" s="188" t="s">
        <v>1135</v>
      </c>
      <c r="B1753" s="189" t="s">
        <v>1372</v>
      </c>
      <c r="C1753" s="189" t="s">
        <v>1373</v>
      </c>
      <c r="D1753" s="190" t="s">
        <v>274</v>
      </c>
      <c r="E1753" s="191"/>
      <c r="F1753" s="191">
        <v>0.18695999999999999</v>
      </c>
      <c r="G1753" s="133"/>
    </row>
    <row r="1754" spans="1:7" s="70" customFormat="1" hidden="1">
      <c r="A1754" s="188" t="s">
        <v>1152</v>
      </c>
      <c r="B1754" s="189" t="s">
        <v>1183</v>
      </c>
      <c r="C1754" s="189" t="s">
        <v>1184</v>
      </c>
      <c r="D1754" s="190" t="s">
        <v>274</v>
      </c>
      <c r="E1754" s="191"/>
      <c r="F1754" s="191">
        <v>0.11762400000000001</v>
      </c>
      <c r="G1754" s="133"/>
    </row>
    <row r="1755" spans="1:7" s="70" customFormat="1" hidden="1">
      <c r="A1755" s="188" t="s">
        <v>1160</v>
      </c>
      <c r="B1755" s="189" t="s">
        <v>2289</v>
      </c>
      <c r="C1755" s="189" t="s">
        <v>2290</v>
      </c>
      <c r="D1755" s="190" t="s">
        <v>274</v>
      </c>
      <c r="E1755" s="191"/>
      <c r="F1755" s="191">
        <v>1.0989999999999999E-3</v>
      </c>
      <c r="G1755" s="133"/>
    </row>
    <row r="1756" spans="1:7" s="70" customFormat="1" hidden="1">
      <c r="A1756" s="188" t="s">
        <v>1170</v>
      </c>
      <c r="B1756" s="189" t="s">
        <v>2070</v>
      </c>
      <c r="C1756" s="189" t="s">
        <v>2071</v>
      </c>
      <c r="D1756" s="190" t="s">
        <v>274</v>
      </c>
      <c r="E1756" s="191"/>
      <c r="F1756" s="191">
        <v>5.1568999999999997E-2</v>
      </c>
      <c r="G1756" s="133"/>
    </row>
    <row r="1757" spans="1:7" s="70" customFormat="1" hidden="1">
      <c r="A1757" s="188" t="s">
        <v>1185</v>
      </c>
      <c r="B1757" s="189" t="s">
        <v>1733</v>
      </c>
      <c r="C1757" s="189" t="s">
        <v>1734</v>
      </c>
      <c r="D1757" s="190" t="s">
        <v>274</v>
      </c>
      <c r="E1757" s="191"/>
      <c r="F1757" s="191">
        <v>4.9813999999999997E-2</v>
      </c>
      <c r="G1757" s="133"/>
    </row>
    <row r="1758" spans="1:7" s="70" customFormat="1" ht="24" hidden="1">
      <c r="A1758" s="188" t="s">
        <v>1187</v>
      </c>
      <c r="B1758" s="189" t="s">
        <v>1736</v>
      </c>
      <c r="C1758" s="189" t="s">
        <v>1737</v>
      </c>
      <c r="D1758" s="190" t="s">
        <v>274</v>
      </c>
      <c r="E1758" s="191"/>
      <c r="F1758" s="191">
        <v>7.6277999999999999E-2</v>
      </c>
      <c r="G1758" s="133"/>
    </row>
    <row r="1759" spans="1:7" s="70" customFormat="1" hidden="1">
      <c r="A1759" s="188" t="s">
        <v>1197</v>
      </c>
      <c r="B1759" s="189" t="s">
        <v>391</v>
      </c>
      <c r="C1759" s="189" t="s">
        <v>392</v>
      </c>
      <c r="D1759" s="190" t="s">
        <v>270</v>
      </c>
      <c r="E1759" s="191"/>
      <c r="F1759" s="191">
        <v>16.095800000000001</v>
      </c>
      <c r="G1759" s="133"/>
    </row>
    <row r="1760" spans="1:7" s="70" customFormat="1" hidden="1">
      <c r="A1760" s="188" t="s">
        <v>1206</v>
      </c>
      <c r="B1760" s="189" t="s">
        <v>1739</v>
      </c>
      <c r="C1760" s="189" t="s">
        <v>1740</v>
      </c>
      <c r="D1760" s="190" t="s">
        <v>274</v>
      </c>
      <c r="E1760" s="191"/>
      <c r="F1760" s="191">
        <v>5.4479999999999997E-3</v>
      </c>
      <c r="G1760" s="133"/>
    </row>
    <row r="1761" spans="1:7" s="70" customFormat="1" hidden="1">
      <c r="A1761" s="188" t="s">
        <v>1234</v>
      </c>
      <c r="B1761" s="189" t="s">
        <v>1742</v>
      </c>
      <c r="C1761" s="189" t="s">
        <v>1743</v>
      </c>
      <c r="D1761" s="190" t="s">
        <v>274</v>
      </c>
      <c r="E1761" s="191"/>
      <c r="F1761" s="191">
        <v>6.2269999999999999E-3</v>
      </c>
      <c r="G1761" s="133"/>
    </row>
    <row r="1762" spans="1:7" s="70" customFormat="1" hidden="1">
      <c r="A1762" s="188" t="s">
        <v>1249</v>
      </c>
      <c r="B1762" s="189" t="s">
        <v>2275</v>
      </c>
      <c r="C1762" s="189" t="s">
        <v>2276</v>
      </c>
      <c r="D1762" s="190" t="s">
        <v>274</v>
      </c>
      <c r="E1762" s="191"/>
      <c r="F1762" s="191">
        <v>7.85E-4</v>
      </c>
      <c r="G1762" s="133"/>
    </row>
    <row r="1763" spans="1:7" s="70" customFormat="1" ht="24" hidden="1">
      <c r="A1763" s="188" t="s">
        <v>1278</v>
      </c>
      <c r="B1763" s="189" t="s">
        <v>2211</v>
      </c>
      <c r="C1763" s="189" t="s">
        <v>2212</v>
      </c>
      <c r="D1763" s="190" t="s">
        <v>274</v>
      </c>
      <c r="E1763" s="191"/>
      <c r="F1763" s="191">
        <v>1.7925E-2</v>
      </c>
      <c r="G1763" s="133"/>
    </row>
    <row r="1764" spans="1:7" s="70" customFormat="1" hidden="1">
      <c r="A1764" s="188" t="s">
        <v>1297</v>
      </c>
      <c r="B1764" s="189" t="s">
        <v>1745</v>
      </c>
      <c r="C1764" s="189" t="s">
        <v>1746</v>
      </c>
      <c r="D1764" s="190" t="s">
        <v>274</v>
      </c>
      <c r="E1764" s="191"/>
      <c r="F1764" s="191">
        <v>3.1133999999999998E-2</v>
      </c>
      <c r="G1764" s="133"/>
    </row>
    <row r="1765" spans="1:7" s="70" customFormat="1" hidden="1">
      <c r="A1765" s="188" t="s">
        <v>1299</v>
      </c>
      <c r="B1765" s="189" t="s">
        <v>554</v>
      </c>
      <c r="C1765" s="189" t="s">
        <v>555</v>
      </c>
      <c r="D1765" s="190" t="s">
        <v>274</v>
      </c>
      <c r="E1765" s="191"/>
      <c r="F1765" s="191">
        <v>0.12743699999999999</v>
      </c>
      <c r="G1765" s="133"/>
    </row>
    <row r="1766" spans="1:7" s="70" customFormat="1" hidden="1">
      <c r="A1766" s="188" t="s">
        <v>1301</v>
      </c>
      <c r="B1766" s="189" t="s">
        <v>2258</v>
      </c>
      <c r="C1766" s="189" t="s">
        <v>2259</v>
      </c>
      <c r="D1766" s="190" t="s">
        <v>274</v>
      </c>
      <c r="E1766" s="191"/>
      <c r="F1766" s="191">
        <v>4.6379999999999998E-3</v>
      </c>
      <c r="G1766" s="133"/>
    </row>
    <row r="1767" spans="1:7" s="70" customFormat="1" hidden="1">
      <c r="A1767" s="188" t="s">
        <v>1142</v>
      </c>
      <c r="B1767" s="189" t="s">
        <v>1017</v>
      </c>
      <c r="C1767" s="189" t="s">
        <v>1018</v>
      </c>
      <c r="D1767" s="190" t="s">
        <v>274</v>
      </c>
      <c r="E1767" s="191"/>
      <c r="F1767" s="191">
        <v>1.6889999999999999E-2</v>
      </c>
      <c r="G1767" s="133"/>
    </row>
    <row r="1768" spans="1:7" s="70" customFormat="1" hidden="1">
      <c r="A1768" s="188" t="s">
        <v>1304</v>
      </c>
      <c r="B1768" s="189" t="s">
        <v>2345</v>
      </c>
      <c r="C1768" s="189" t="s">
        <v>2346</v>
      </c>
      <c r="D1768" s="190" t="s">
        <v>396</v>
      </c>
      <c r="E1768" s="191"/>
      <c r="F1768" s="191">
        <v>0.441</v>
      </c>
      <c r="G1768" s="133"/>
    </row>
    <row r="1769" spans="1:7" s="70" customFormat="1" hidden="1">
      <c r="A1769" s="188" t="s">
        <v>1320</v>
      </c>
      <c r="B1769" s="189" t="s">
        <v>1770</v>
      </c>
      <c r="C1769" s="189" t="s">
        <v>1771</v>
      </c>
      <c r="D1769" s="190" t="s">
        <v>270</v>
      </c>
      <c r="E1769" s="191"/>
      <c r="F1769" s="191">
        <v>0.52348600000000001</v>
      </c>
      <c r="G1769" s="133"/>
    </row>
    <row r="1770" spans="1:7" s="70" customFormat="1" hidden="1">
      <c r="A1770" s="188" t="s">
        <v>1322</v>
      </c>
      <c r="B1770" s="189" t="s">
        <v>1592</v>
      </c>
      <c r="C1770" s="189" t="s">
        <v>1593</v>
      </c>
      <c r="D1770" s="190" t="s">
        <v>270</v>
      </c>
      <c r="E1770" s="191"/>
      <c r="F1770" s="191">
        <v>6.0590999999999999</v>
      </c>
      <c r="G1770" s="133"/>
    </row>
    <row r="1771" spans="1:7" s="70" customFormat="1" hidden="1">
      <c r="A1771" s="188" t="s">
        <v>1324</v>
      </c>
      <c r="B1771" s="189" t="s">
        <v>359</v>
      </c>
      <c r="C1771" s="189" t="s">
        <v>360</v>
      </c>
      <c r="D1771" s="190" t="s">
        <v>361</v>
      </c>
      <c r="E1771" s="191"/>
      <c r="F1771" s="191">
        <v>55.310200000000002</v>
      </c>
      <c r="G1771" s="133"/>
    </row>
    <row r="1772" spans="1:7" s="70" customFormat="1" hidden="1">
      <c r="A1772" s="188" t="s">
        <v>1344</v>
      </c>
      <c r="B1772" s="189" t="s">
        <v>2073</v>
      </c>
      <c r="C1772" s="189" t="s">
        <v>2074</v>
      </c>
      <c r="D1772" s="190" t="s">
        <v>396</v>
      </c>
      <c r="E1772" s="191"/>
      <c r="F1772" s="191">
        <v>21.629899999999999</v>
      </c>
      <c r="G1772" s="133"/>
    </row>
    <row r="1773" spans="1:7" s="70" customFormat="1" hidden="1">
      <c r="A1773" s="188" t="s">
        <v>1358</v>
      </c>
      <c r="B1773" s="189" t="s">
        <v>1817</v>
      </c>
      <c r="C1773" s="189" t="s">
        <v>1818</v>
      </c>
      <c r="D1773" s="190" t="s">
        <v>361</v>
      </c>
      <c r="E1773" s="191"/>
      <c r="F1773" s="191">
        <v>4.8872</v>
      </c>
      <c r="G1773" s="133"/>
    </row>
    <row r="1774" spans="1:7" s="70" customFormat="1" ht="24" hidden="1">
      <c r="A1774" s="188" t="s">
        <v>1360</v>
      </c>
      <c r="B1774" s="189" t="s">
        <v>588</v>
      </c>
      <c r="C1774" s="189" t="s">
        <v>589</v>
      </c>
      <c r="D1774" s="190" t="s">
        <v>270</v>
      </c>
      <c r="E1774" s="191"/>
      <c r="F1774" s="191">
        <v>3.6347999999999998E-2</v>
      </c>
      <c r="G1774" s="133"/>
    </row>
    <row r="1775" spans="1:7" s="70" customFormat="1" ht="24" hidden="1">
      <c r="A1775" s="188" t="s">
        <v>1375</v>
      </c>
      <c r="B1775" s="189" t="s">
        <v>1335</v>
      </c>
      <c r="C1775" s="189" t="s">
        <v>1336</v>
      </c>
      <c r="D1775" s="190" t="s">
        <v>270</v>
      </c>
      <c r="E1775" s="191"/>
      <c r="F1775" s="191">
        <v>0.12</v>
      </c>
      <c r="G1775" s="133"/>
    </row>
    <row r="1776" spans="1:7" s="70" customFormat="1" ht="24" hidden="1">
      <c r="A1776" s="188" t="s">
        <v>1401</v>
      </c>
      <c r="B1776" s="189" t="s">
        <v>833</v>
      </c>
      <c r="C1776" s="189" t="s">
        <v>834</v>
      </c>
      <c r="D1776" s="190" t="s">
        <v>270</v>
      </c>
      <c r="E1776" s="191"/>
      <c r="F1776" s="191">
        <v>5.04E-4</v>
      </c>
      <c r="G1776" s="133"/>
    </row>
    <row r="1777" spans="1:7" s="70" customFormat="1" ht="24" hidden="1">
      <c r="A1777" s="188" t="s">
        <v>1403</v>
      </c>
      <c r="B1777" s="189" t="s">
        <v>1223</v>
      </c>
      <c r="C1777" s="189" t="s">
        <v>1224</v>
      </c>
      <c r="D1777" s="190" t="s">
        <v>270</v>
      </c>
      <c r="E1777" s="191"/>
      <c r="F1777" s="191">
        <v>0.69743999999999995</v>
      </c>
      <c r="G1777" s="133"/>
    </row>
    <row r="1778" spans="1:7" s="70" customFormat="1" ht="24" hidden="1">
      <c r="A1778" s="188" t="s">
        <v>1416</v>
      </c>
      <c r="B1778" s="189" t="s">
        <v>591</v>
      </c>
      <c r="C1778" s="189" t="s">
        <v>592</v>
      </c>
      <c r="D1778" s="190" t="s">
        <v>270</v>
      </c>
      <c r="E1778" s="191"/>
      <c r="F1778" s="191">
        <v>3.6753</v>
      </c>
      <c r="G1778" s="133"/>
    </row>
    <row r="1779" spans="1:7" s="70" customFormat="1" ht="24" hidden="1">
      <c r="A1779" s="188" t="s">
        <v>1418</v>
      </c>
      <c r="B1779" s="189" t="s">
        <v>481</v>
      </c>
      <c r="C1779" s="189" t="s">
        <v>482</v>
      </c>
      <c r="D1779" s="190" t="s">
        <v>270</v>
      </c>
      <c r="E1779" s="191"/>
      <c r="F1779" s="191">
        <v>6.4852999999999994E-2</v>
      </c>
      <c r="G1779" s="133"/>
    </row>
    <row r="1780" spans="1:7" s="70" customFormat="1" ht="24" hidden="1">
      <c r="A1780" s="188" t="s">
        <v>1432</v>
      </c>
      <c r="B1780" s="189" t="s">
        <v>1226</v>
      </c>
      <c r="C1780" s="189" t="s">
        <v>1227</v>
      </c>
      <c r="D1780" s="190" t="s">
        <v>270</v>
      </c>
      <c r="E1780" s="191"/>
      <c r="F1780" s="191">
        <v>2.4432999999999998</v>
      </c>
      <c r="G1780" s="133"/>
    </row>
    <row r="1781" spans="1:7" s="70" customFormat="1" ht="24" hidden="1">
      <c r="A1781" s="188" t="s">
        <v>1445</v>
      </c>
      <c r="B1781" s="189" t="s">
        <v>594</v>
      </c>
      <c r="C1781" s="189" t="s">
        <v>595</v>
      </c>
      <c r="D1781" s="190" t="s">
        <v>270</v>
      </c>
      <c r="E1781" s="191"/>
      <c r="F1781" s="191">
        <v>0.32276199999999999</v>
      </c>
      <c r="G1781" s="133"/>
    </row>
    <row r="1782" spans="1:7" s="70" customFormat="1" ht="24" hidden="1">
      <c r="A1782" s="188" t="s">
        <v>1447</v>
      </c>
      <c r="B1782" s="189" t="s">
        <v>1338</v>
      </c>
      <c r="C1782" s="189" t="s">
        <v>1339</v>
      </c>
      <c r="D1782" s="190" t="s">
        <v>270</v>
      </c>
      <c r="E1782" s="191"/>
      <c r="F1782" s="191">
        <v>0.12</v>
      </c>
      <c r="G1782" s="133"/>
    </row>
    <row r="1783" spans="1:7" s="70" customFormat="1" ht="24" hidden="1">
      <c r="A1783" s="188" t="s">
        <v>1459</v>
      </c>
      <c r="B1783" s="189" t="s">
        <v>1112</v>
      </c>
      <c r="C1783" s="189" t="s">
        <v>1113</v>
      </c>
      <c r="D1783" s="190" t="s">
        <v>270</v>
      </c>
      <c r="E1783" s="191"/>
      <c r="F1783" s="191">
        <v>8.064E-3</v>
      </c>
      <c r="G1783" s="133"/>
    </row>
    <row r="1784" spans="1:7" s="70" customFormat="1" ht="24" hidden="1">
      <c r="A1784" s="188" t="s">
        <v>1461</v>
      </c>
      <c r="B1784" s="189" t="s">
        <v>1229</v>
      </c>
      <c r="C1784" s="189" t="s">
        <v>1230</v>
      </c>
      <c r="D1784" s="190" t="s">
        <v>270</v>
      </c>
      <c r="E1784" s="191"/>
      <c r="F1784" s="191">
        <v>3.6179999999999999</v>
      </c>
      <c r="G1784" s="133"/>
    </row>
    <row r="1785" spans="1:7" s="70" customFormat="1" ht="24" hidden="1">
      <c r="A1785" s="188" t="s">
        <v>1463</v>
      </c>
      <c r="B1785" s="189" t="s">
        <v>1272</v>
      </c>
      <c r="C1785" s="189" t="s">
        <v>1273</v>
      </c>
      <c r="D1785" s="190" t="s">
        <v>270</v>
      </c>
      <c r="E1785" s="191"/>
      <c r="F1785" s="191">
        <v>0.28151999999999999</v>
      </c>
      <c r="G1785" s="133"/>
    </row>
    <row r="1786" spans="1:7" s="70" customFormat="1" ht="24" hidden="1">
      <c r="A1786" s="188" t="s">
        <v>1475</v>
      </c>
      <c r="B1786" s="189" t="s">
        <v>363</v>
      </c>
      <c r="C1786" s="189" t="s">
        <v>364</v>
      </c>
      <c r="D1786" s="190" t="s">
        <v>270</v>
      </c>
      <c r="E1786" s="191"/>
      <c r="F1786" s="191">
        <v>0.869676</v>
      </c>
      <c r="G1786" s="133"/>
    </row>
    <row r="1787" spans="1:7" s="70" customFormat="1" ht="24" hidden="1">
      <c r="A1787" s="188" t="s">
        <v>1477</v>
      </c>
      <c r="B1787" s="189" t="s">
        <v>1275</v>
      </c>
      <c r="C1787" s="189" t="s">
        <v>1276</v>
      </c>
      <c r="D1787" s="190" t="s">
        <v>270</v>
      </c>
      <c r="E1787" s="191"/>
      <c r="F1787" s="191">
        <v>2.3460000000000002E-2</v>
      </c>
      <c r="G1787" s="133"/>
    </row>
    <row r="1788" spans="1:7" s="70" customFormat="1" ht="24" hidden="1">
      <c r="A1788" s="188" t="s">
        <v>1479</v>
      </c>
      <c r="B1788" s="189" t="s">
        <v>535</v>
      </c>
      <c r="C1788" s="189" t="s">
        <v>536</v>
      </c>
      <c r="D1788" s="190" t="s">
        <v>270</v>
      </c>
      <c r="E1788" s="191"/>
      <c r="F1788" s="191">
        <v>0.205377</v>
      </c>
      <c r="G1788" s="133"/>
    </row>
    <row r="1789" spans="1:7" s="70" customFormat="1" ht="24" hidden="1">
      <c r="A1789" s="188" t="s">
        <v>1481</v>
      </c>
      <c r="B1789" s="189" t="s">
        <v>2169</v>
      </c>
      <c r="C1789" s="189" t="s">
        <v>2170</v>
      </c>
      <c r="D1789" s="190" t="s">
        <v>270</v>
      </c>
      <c r="E1789" s="191"/>
      <c r="F1789" s="191">
        <v>2.7759999999999998E-3</v>
      </c>
      <c r="G1789" s="133"/>
    </row>
    <row r="1790" spans="1:7" s="70" customFormat="1" ht="24" hidden="1">
      <c r="A1790" s="188" t="s">
        <v>1483</v>
      </c>
      <c r="B1790" s="189" t="s">
        <v>2076</v>
      </c>
      <c r="C1790" s="189" t="s">
        <v>2077</v>
      </c>
      <c r="D1790" s="190" t="s">
        <v>270</v>
      </c>
      <c r="E1790" s="191"/>
      <c r="F1790" s="191">
        <v>2.2831000000000001E-2</v>
      </c>
      <c r="G1790" s="133"/>
    </row>
    <row r="1791" spans="1:7" s="70" customFormat="1" ht="24" hidden="1">
      <c r="A1791" s="188" t="s">
        <v>1485</v>
      </c>
      <c r="B1791" s="189" t="s">
        <v>1561</v>
      </c>
      <c r="C1791" s="189" t="s">
        <v>1562</v>
      </c>
      <c r="D1791" s="190" t="s">
        <v>270</v>
      </c>
      <c r="E1791" s="191"/>
      <c r="F1791" s="191">
        <v>1.8442E-2</v>
      </c>
      <c r="G1791" s="133"/>
    </row>
    <row r="1792" spans="1:7" s="70" customFormat="1" hidden="1">
      <c r="A1792" s="188" t="s">
        <v>1487</v>
      </c>
      <c r="B1792" s="189" t="s">
        <v>2195</v>
      </c>
      <c r="C1792" s="189" t="s">
        <v>2196</v>
      </c>
      <c r="D1792" s="190" t="s">
        <v>396</v>
      </c>
      <c r="E1792" s="191"/>
      <c r="F1792" s="191">
        <v>0.26</v>
      </c>
      <c r="G1792" s="133"/>
    </row>
    <row r="1793" spans="1:7" s="70" customFormat="1" hidden="1">
      <c r="A1793" s="188" t="s">
        <v>1489</v>
      </c>
      <c r="B1793" s="189" t="s">
        <v>1749</v>
      </c>
      <c r="C1793" s="189" t="s">
        <v>1750</v>
      </c>
      <c r="D1793" s="190" t="s">
        <v>274</v>
      </c>
      <c r="E1793" s="191"/>
      <c r="F1793" s="191">
        <v>6.2269999999999999E-3</v>
      </c>
      <c r="G1793" s="133"/>
    </row>
    <row r="1794" spans="1:7" s="70" customFormat="1" hidden="1">
      <c r="A1794" s="188" t="s">
        <v>1491</v>
      </c>
      <c r="B1794" s="189" t="s">
        <v>2079</v>
      </c>
      <c r="C1794" s="189" t="s">
        <v>2080</v>
      </c>
      <c r="D1794" s="190" t="s">
        <v>274</v>
      </c>
      <c r="E1794" s="191"/>
      <c r="F1794" s="191">
        <v>2.0690000000000001E-3</v>
      </c>
      <c r="G1794" s="133"/>
    </row>
    <row r="1795" spans="1:7" s="70" customFormat="1" hidden="1">
      <c r="A1795" s="188" t="s">
        <v>1493</v>
      </c>
      <c r="B1795" s="189" t="s">
        <v>1773</v>
      </c>
      <c r="C1795" s="189" t="s">
        <v>1774</v>
      </c>
      <c r="D1795" s="190" t="s">
        <v>274</v>
      </c>
      <c r="E1795" s="191"/>
      <c r="F1795" s="191">
        <v>3.787E-3</v>
      </c>
      <c r="G1795" s="133"/>
    </row>
    <row r="1796" spans="1:7" s="70" customFormat="1" hidden="1">
      <c r="A1796" s="188" t="s">
        <v>1495</v>
      </c>
      <c r="B1796" s="189" t="s">
        <v>2348</v>
      </c>
      <c r="C1796" s="189" t="s">
        <v>2349</v>
      </c>
      <c r="D1796" s="190" t="s">
        <v>274</v>
      </c>
      <c r="E1796" s="191"/>
      <c r="F1796" s="191">
        <v>4.41E-2</v>
      </c>
      <c r="G1796" s="133"/>
    </row>
    <row r="1797" spans="1:7" s="70" customFormat="1" hidden="1">
      <c r="A1797" s="188" t="s">
        <v>277</v>
      </c>
      <c r="B1797" s="189" t="s">
        <v>753</v>
      </c>
      <c r="C1797" s="189" t="s">
        <v>754</v>
      </c>
      <c r="D1797" s="190" t="s">
        <v>274</v>
      </c>
      <c r="E1797" s="191"/>
      <c r="F1797" s="191">
        <v>5.1119999999999999E-2</v>
      </c>
      <c r="G1797" s="133"/>
    </row>
    <row r="1798" spans="1:7" s="70" customFormat="1" hidden="1">
      <c r="A1798" s="188" t="s">
        <v>1519</v>
      </c>
      <c r="B1798" s="189" t="s">
        <v>268</v>
      </c>
      <c r="C1798" s="189" t="s">
        <v>269</v>
      </c>
      <c r="D1798" s="190" t="s">
        <v>270</v>
      </c>
      <c r="E1798" s="191"/>
      <c r="F1798" s="191">
        <v>16.096499999999999</v>
      </c>
      <c r="G1798" s="133"/>
    </row>
    <row r="1799" spans="1:7" s="70" customFormat="1" hidden="1">
      <c r="A1799" s="188" t="s">
        <v>1531</v>
      </c>
      <c r="B1799" s="189" t="s">
        <v>1020</v>
      </c>
      <c r="C1799" s="189" t="s">
        <v>1021</v>
      </c>
      <c r="D1799" s="190" t="s">
        <v>274</v>
      </c>
      <c r="E1799" s="191"/>
      <c r="F1799" s="191">
        <v>2.6099999999999999E-3</v>
      </c>
      <c r="G1799" s="133"/>
    </row>
    <row r="1800" spans="1:7" s="70" customFormat="1" hidden="1">
      <c r="A1800" s="188" t="s">
        <v>1540</v>
      </c>
      <c r="B1800" s="189" t="s">
        <v>394</v>
      </c>
      <c r="C1800" s="189" t="s">
        <v>395</v>
      </c>
      <c r="D1800" s="190" t="s">
        <v>396</v>
      </c>
      <c r="E1800" s="191"/>
      <c r="F1800" s="191">
        <v>48.8827</v>
      </c>
      <c r="G1800" s="133"/>
    </row>
    <row r="1801" spans="1:7" s="70" customFormat="1" hidden="1">
      <c r="A1801" s="188" t="s">
        <v>1546</v>
      </c>
      <c r="B1801" s="189" t="s">
        <v>1776</v>
      </c>
      <c r="C1801" s="189" t="s">
        <v>1777</v>
      </c>
      <c r="D1801" s="190" t="s">
        <v>361</v>
      </c>
      <c r="E1801" s="191"/>
      <c r="F1801" s="191">
        <v>37.274999999999999</v>
      </c>
      <c r="G1801" s="133"/>
    </row>
    <row r="1802" spans="1:7" s="70" customFormat="1" ht="24" hidden="1">
      <c r="A1802" s="188" t="s">
        <v>1548</v>
      </c>
      <c r="B1802" s="189" t="s">
        <v>538</v>
      </c>
      <c r="C1802" s="189" t="s">
        <v>539</v>
      </c>
      <c r="D1802" s="190" t="s">
        <v>270</v>
      </c>
      <c r="E1802" s="191"/>
      <c r="F1802" s="191">
        <v>3.0203000000000001E-2</v>
      </c>
      <c r="G1802" s="133"/>
    </row>
    <row r="1803" spans="1:7" s="70" customFormat="1" hidden="1">
      <c r="A1803" s="188" t="s">
        <v>1563</v>
      </c>
      <c r="B1803" s="189" t="s">
        <v>1752</v>
      </c>
      <c r="C1803" s="189" t="s">
        <v>1753</v>
      </c>
      <c r="D1803" s="190" t="s">
        <v>396</v>
      </c>
      <c r="E1803" s="191"/>
      <c r="F1803" s="191">
        <v>2.7898000000000001</v>
      </c>
      <c r="G1803" s="133"/>
    </row>
    <row r="1804" spans="1:7" s="70" customFormat="1" hidden="1">
      <c r="A1804" s="188" t="s">
        <v>1573</v>
      </c>
      <c r="B1804" s="189" t="s">
        <v>2226</v>
      </c>
      <c r="C1804" s="189" t="s">
        <v>2227</v>
      </c>
      <c r="D1804" s="190" t="s">
        <v>274</v>
      </c>
      <c r="E1804" s="191"/>
      <c r="F1804" s="191">
        <v>5.0599999999999999E-2</v>
      </c>
      <c r="G1804" s="133"/>
    </row>
    <row r="1805" spans="1:7" s="70" customFormat="1" hidden="1">
      <c r="A1805" s="188" t="s">
        <v>1580</v>
      </c>
      <c r="B1805" s="189" t="s">
        <v>2419</v>
      </c>
      <c r="C1805" s="189" t="s">
        <v>2420</v>
      </c>
      <c r="D1805" s="190" t="s">
        <v>396</v>
      </c>
      <c r="E1805" s="191"/>
      <c r="F1805" s="191">
        <v>6.3803999999999998</v>
      </c>
      <c r="G1805" s="133"/>
    </row>
    <row r="1806" spans="1:7" s="70" customFormat="1" hidden="1">
      <c r="A1806" s="188" t="s">
        <v>1596</v>
      </c>
      <c r="B1806" s="189" t="s">
        <v>1342</v>
      </c>
      <c r="C1806" s="189" t="s">
        <v>1343</v>
      </c>
      <c r="D1806" s="190" t="s">
        <v>361</v>
      </c>
      <c r="E1806" s="191"/>
      <c r="F1806" s="191">
        <v>1</v>
      </c>
      <c r="G1806" s="133"/>
    </row>
    <row r="1807" spans="1:7" s="70" customFormat="1" hidden="1">
      <c r="A1807" s="188" t="s">
        <v>1608</v>
      </c>
      <c r="B1807" s="189" t="s">
        <v>1699</v>
      </c>
      <c r="C1807" s="189" t="s">
        <v>1700</v>
      </c>
      <c r="D1807" s="190" t="s">
        <v>1296</v>
      </c>
      <c r="E1807" s="191"/>
      <c r="F1807" s="191">
        <v>60.6</v>
      </c>
      <c r="G1807" s="133"/>
    </row>
    <row r="1808" spans="1:7" s="70" customFormat="1" hidden="1">
      <c r="A1808" s="188" t="s">
        <v>1616</v>
      </c>
      <c r="B1808" s="189" t="s">
        <v>2261</v>
      </c>
      <c r="C1808" s="189" t="s">
        <v>2262</v>
      </c>
      <c r="D1808" s="190" t="s">
        <v>400</v>
      </c>
      <c r="E1808" s="191"/>
      <c r="F1808" s="191">
        <v>1.1766E-2</v>
      </c>
      <c r="G1808" s="133"/>
    </row>
    <row r="1809" spans="1:7" s="70" customFormat="1" hidden="1">
      <c r="A1809" s="188" t="s">
        <v>1621</v>
      </c>
      <c r="B1809" s="189" t="s">
        <v>398</v>
      </c>
      <c r="C1809" s="189" t="s">
        <v>399</v>
      </c>
      <c r="D1809" s="190" t="s">
        <v>400</v>
      </c>
      <c r="E1809" s="191"/>
      <c r="F1809" s="191">
        <v>2.6749000000000001</v>
      </c>
      <c r="G1809" s="133"/>
    </row>
    <row r="1810" spans="1:7" s="70" customFormat="1" hidden="1">
      <c r="A1810" s="188" t="s">
        <v>1629</v>
      </c>
      <c r="B1810" s="189" t="s">
        <v>2082</v>
      </c>
      <c r="C1810" s="189" t="s">
        <v>2083</v>
      </c>
      <c r="D1810" s="190" t="s">
        <v>396</v>
      </c>
      <c r="E1810" s="191"/>
      <c r="F1810" s="191">
        <v>4.0342000000000003E-2</v>
      </c>
      <c r="G1810" s="133"/>
    </row>
    <row r="1811" spans="1:7" s="70" customFormat="1" hidden="1">
      <c r="A1811" s="188" t="s">
        <v>1635</v>
      </c>
      <c r="B1811" s="189" t="s">
        <v>484</v>
      </c>
      <c r="C1811" s="189" t="s">
        <v>485</v>
      </c>
      <c r="D1811" s="190" t="s">
        <v>270</v>
      </c>
      <c r="E1811" s="191"/>
      <c r="F1811" s="191">
        <v>28.030200000000001</v>
      </c>
      <c r="G1811" s="133"/>
    </row>
    <row r="1812" spans="1:7" s="70" customFormat="1" hidden="1">
      <c r="A1812" s="188" t="s">
        <v>1641</v>
      </c>
      <c r="B1812" s="189" t="s">
        <v>1571</v>
      </c>
      <c r="C1812" s="189" t="s">
        <v>1572</v>
      </c>
      <c r="D1812" s="190" t="s">
        <v>270</v>
      </c>
      <c r="E1812" s="191"/>
      <c r="F1812" s="191">
        <v>9.8135999999999992</v>
      </c>
      <c r="G1812" s="133"/>
    </row>
    <row r="1813" spans="1:7" s="70" customFormat="1" hidden="1">
      <c r="A1813" s="188" t="s">
        <v>1652</v>
      </c>
      <c r="B1813" s="189" t="s">
        <v>1981</v>
      </c>
      <c r="C1813" s="189" t="s">
        <v>1982</v>
      </c>
      <c r="D1813" s="190" t="s">
        <v>274</v>
      </c>
      <c r="E1813" s="191"/>
      <c r="F1813" s="191">
        <v>3.8567999999999998E-2</v>
      </c>
      <c r="G1813" s="133"/>
    </row>
    <row r="1814" spans="1:7" s="70" customFormat="1" hidden="1">
      <c r="A1814" s="188" t="s">
        <v>1660</v>
      </c>
      <c r="B1814" s="189" t="s">
        <v>1529</v>
      </c>
      <c r="C1814" s="189" t="s">
        <v>1530</v>
      </c>
      <c r="D1814" s="190" t="s">
        <v>270</v>
      </c>
      <c r="E1814" s="191"/>
      <c r="F1814" s="191">
        <v>12.373799999999999</v>
      </c>
      <c r="G1814" s="133"/>
    </row>
    <row r="1815" spans="1:7" s="70" customFormat="1" hidden="1">
      <c r="A1815" s="188" t="s">
        <v>1665</v>
      </c>
      <c r="B1815" s="189" t="s">
        <v>1511</v>
      </c>
      <c r="C1815" s="189" t="s">
        <v>1512</v>
      </c>
      <c r="D1815" s="190" t="s">
        <v>270</v>
      </c>
      <c r="E1815" s="191"/>
      <c r="F1815" s="191">
        <v>2.9121999999999999</v>
      </c>
      <c r="G1815" s="133"/>
    </row>
    <row r="1816" spans="1:7" s="70" customFormat="1" hidden="1">
      <c r="A1816" s="188" t="s">
        <v>1672</v>
      </c>
      <c r="B1816" s="189" t="s">
        <v>1514</v>
      </c>
      <c r="C1816" s="189" t="s">
        <v>1515</v>
      </c>
      <c r="D1816" s="190" t="s">
        <v>270</v>
      </c>
      <c r="E1816" s="191"/>
      <c r="F1816" s="191">
        <v>2.621</v>
      </c>
      <c r="G1816" s="133"/>
    </row>
    <row r="1817" spans="1:7" s="70" customFormat="1" hidden="1">
      <c r="A1817" s="188" t="s">
        <v>1678</v>
      </c>
      <c r="B1817" s="189" t="s">
        <v>1517</v>
      </c>
      <c r="C1817" s="189" t="s">
        <v>1518</v>
      </c>
      <c r="D1817" s="190" t="s">
        <v>270</v>
      </c>
      <c r="E1817" s="191"/>
      <c r="F1817" s="191">
        <v>29.122</v>
      </c>
      <c r="G1817" s="133"/>
    </row>
    <row r="1818" spans="1:7" s="70" customFormat="1" hidden="1">
      <c r="A1818" s="188" t="s">
        <v>1683</v>
      </c>
      <c r="B1818" s="189" t="s">
        <v>402</v>
      </c>
      <c r="C1818" s="189" t="s">
        <v>403</v>
      </c>
      <c r="D1818" s="190" t="s">
        <v>396</v>
      </c>
      <c r="E1818" s="191"/>
      <c r="F1818" s="191">
        <v>10.18</v>
      </c>
      <c r="G1818" s="133"/>
    </row>
    <row r="1819" spans="1:7" s="70" customFormat="1" hidden="1">
      <c r="A1819" s="188" t="s">
        <v>308</v>
      </c>
      <c r="B1819" s="189" t="s">
        <v>1232</v>
      </c>
      <c r="C1819" s="189" t="s">
        <v>1233</v>
      </c>
      <c r="D1819" s="190" t="s">
        <v>274</v>
      </c>
      <c r="E1819" s="191"/>
      <c r="F1819" s="191">
        <v>1.5605000000000001E-2</v>
      </c>
      <c r="G1819" s="133"/>
    </row>
    <row r="1820" spans="1:7" s="70" customFormat="1" hidden="1">
      <c r="A1820" s="188" t="s">
        <v>1704</v>
      </c>
      <c r="B1820" s="189" t="s">
        <v>1779</v>
      </c>
      <c r="C1820" s="189" t="s">
        <v>1780</v>
      </c>
      <c r="D1820" s="190" t="s">
        <v>274</v>
      </c>
      <c r="E1820" s="191"/>
      <c r="F1820" s="191">
        <v>2.7169999999999998E-3</v>
      </c>
      <c r="G1820" s="133"/>
    </row>
    <row r="1821" spans="1:7" s="70" customFormat="1" hidden="1">
      <c r="A1821" s="188" t="s">
        <v>1757</v>
      </c>
      <c r="B1821" s="189" t="s">
        <v>558</v>
      </c>
      <c r="C1821" s="189" t="s">
        <v>559</v>
      </c>
      <c r="D1821" s="190" t="s">
        <v>361</v>
      </c>
      <c r="E1821" s="191"/>
      <c r="F1821" s="191">
        <v>7.5227000000000004</v>
      </c>
      <c r="G1821" s="133"/>
    </row>
    <row r="1822" spans="1:7" s="70" customFormat="1" hidden="1">
      <c r="A1822" s="188" t="s">
        <v>1781</v>
      </c>
      <c r="B1822" s="189" t="s">
        <v>2038</v>
      </c>
      <c r="C1822" s="189" t="s">
        <v>2039</v>
      </c>
      <c r="D1822" s="190" t="s">
        <v>400</v>
      </c>
      <c r="E1822" s="191"/>
      <c r="F1822" s="191">
        <v>6.6315999999999997</v>
      </c>
      <c r="G1822" s="133"/>
    </row>
    <row r="1823" spans="1:7" s="70" customFormat="1" hidden="1">
      <c r="A1823" s="188" t="s">
        <v>1795</v>
      </c>
      <c r="B1823" s="189" t="s">
        <v>1318</v>
      </c>
      <c r="C1823" s="189" t="s">
        <v>1319</v>
      </c>
      <c r="D1823" s="190" t="s">
        <v>1296</v>
      </c>
      <c r="E1823" s="191"/>
      <c r="F1823" s="191">
        <v>49.72</v>
      </c>
      <c r="G1823" s="133"/>
    </row>
    <row r="1824" spans="1:7" s="70" customFormat="1" ht="36" hidden="1">
      <c r="A1824" s="188" t="s">
        <v>1804</v>
      </c>
      <c r="B1824" s="189" t="s">
        <v>837</v>
      </c>
      <c r="C1824" s="189" t="s">
        <v>838</v>
      </c>
      <c r="D1824" s="190" t="s">
        <v>274</v>
      </c>
      <c r="E1824" s="191"/>
      <c r="F1824" s="191">
        <v>1.957E-3</v>
      </c>
      <c r="G1824" s="133"/>
    </row>
    <row r="1825" spans="1:7" s="70" customFormat="1" ht="36" hidden="1">
      <c r="A1825" s="188" t="s">
        <v>1821</v>
      </c>
      <c r="B1825" s="189" t="s">
        <v>1023</v>
      </c>
      <c r="C1825" s="189" t="s">
        <v>1024</v>
      </c>
      <c r="D1825" s="190" t="s">
        <v>274</v>
      </c>
      <c r="E1825" s="191"/>
      <c r="F1825" s="191">
        <v>3.074E-2</v>
      </c>
      <c r="G1825" s="133"/>
    </row>
    <row r="1826" spans="1:7" s="70" customFormat="1" hidden="1">
      <c r="A1826" s="188" t="s">
        <v>1838</v>
      </c>
      <c r="B1826" s="189" t="s">
        <v>1755</v>
      </c>
      <c r="C1826" s="189" t="s">
        <v>1756</v>
      </c>
      <c r="D1826" s="190" t="s">
        <v>1296</v>
      </c>
      <c r="E1826" s="191"/>
      <c r="F1826" s="191">
        <v>174.35040000000001</v>
      </c>
      <c r="G1826" s="133"/>
    </row>
    <row r="1827" spans="1:7" s="70" customFormat="1" hidden="1">
      <c r="A1827" s="188" t="s">
        <v>1847</v>
      </c>
      <c r="B1827" s="189" t="s">
        <v>366</v>
      </c>
      <c r="C1827" s="189" t="s">
        <v>367</v>
      </c>
      <c r="D1827" s="190" t="s">
        <v>361</v>
      </c>
      <c r="E1827" s="191"/>
      <c r="F1827" s="191">
        <v>85.555499999999995</v>
      </c>
      <c r="G1827" s="133"/>
    </row>
    <row r="1828" spans="1:7" s="70" customFormat="1" hidden="1">
      <c r="A1828" s="188" t="s">
        <v>1857</v>
      </c>
      <c r="B1828" s="189" t="s">
        <v>1919</v>
      </c>
      <c r="C1828" s="189" t="s">
        <v>1920</v>
      </c>
      <c r="D1828" s="190" t="s">
        <v>396</v>
      </c>
      <c r="E1828" s="191"/>
      <c r="F1828" s="191">
        <v>1434.52</v>
      </c>
      <c r="G1828" s="133"/>
    </row>
    <row r="1829" spans="1:7" s="70" customFormat="1" hidden="1">
      <c r="A1829" s="188" t="s">
        <v>1866</v>
      </c>
      <c r="B1829" s="189" t="s">
        <v>1922</v>
      </c>
      <c r="C1829" s="189" t="s">
        <v>1923</v>
      </c>
      <c r="D1829" s="190" t="s">
        <v>396</v>
      </c>
      <c r="E1829" s="191"/>
      <c r="F1829" s="191">
        <v>2.1517999999999999E-2</v>
      </c>
      <c r="G1829" s="133"/>
    </row>
    <row r="1830" spans="1:7" s="70" customFormat="1" hidden="1">
      <c r="A1830" s="188" t="s">
        <v>1876</v>
      </c>
      <c r="B1830" s="189" t="s">
        <v>2000</v>
      </c>
      <c r="C1830" s="189" t="s">
        <v>2001</v>
      </c>
      <c r="D1830" s="190" t="s">
        <v>396</v>
      </c>
      <c r="E1830" s="191"/>
      <c r="F1830" s="191">
        <v>21.071899999999999</v>
      </c>
      <c r="G1830" s="133"/>
    </row>
    <row r="1831" spans="1:7" s="70" customFormat="1" hidden="1">
      <c r="A1831" s="188" t="s">
        <v>1889</v>
      </c>
      <c r="B1831" s="189" t="s">
        <v>2003</v>
      </c>
      <c r="C1831" s="189" t="s">
        <v>2004</v>
      </c>
      <c r="D1831" s="190" t="s">
        <v>396</v>
      </c>
      <c r="E1831" s="191"/>
      <c r="F1831" s="191">
        <v>42.143799999999999</v>
      </c>
      <c r="G1831" s="133"/>
    </row>
    <row r="1832" spans="1:7" s="70" customFormat="1" hidden="1">
      <c r="A1832" s="188" t="s">
        <v>1892</v>
      </c>
      <c r="B1832" s="189" t="s">
        <v>2006</v>
      </c>
      <c r="C1832" s="189" t="s">
        <v>2007</v>
      </c>
      <c r="D1832" s="190" t="s">
        <v>2008</v>
      </c>
      <c r="E1832" s="191"/>
      <c r="F1832" s="191">
        <v>74.472899999999996</v>
      </c>
      <c r="G1832" s="133"/>
    </row>
    <row r="1833" spans="1:7" s="70" customFormat="1" hidden="1">
      <c r="A1833" s="188" t="s">
        <v>1956</v>
      </c>
      <c r="B1833" s="189" t="s">
        <v>1925</v>
      </c>
      <c r="C1833" s="189" t="s">
        <v>1926</v>
      </c>
      <c r="D1833" s="190" t="s">
        <v>1296</v>
      </c>
      <c r="E1833" s="191"/>
      <c r="F1833" s="191">
        <v>161.3835</v>
      </c>
      <c r="G1833" s="133"/>
    </row>
    <row r="1834" spans="1:7" s="70" customFormat="1" hidden="1">
      <c r="A1834" s="188" t="s">
        <v>1958</v>
      </c>
      <c r="B1834" s="189" t="s">
        <v>1928</v>
      </c>
      <c r="C1834" s="189" t="s">
        <v>1929</v>
      </c>
      <c r="D1834" s="190" t="s">
        <v>361</v>
      </c>
      <c r="E1834" s="191"/>
      <c r="F1834" s="191">
        <v>483.25389999999999</v>
      </c>
      <c r="G1834" s="133"/>
    </row>
    <row r="1835" spans="1:7" s="70" customFormat="1" hidden="1">
      <c r="A1835" s="188" t="s">
        <v>1983</v>
      </c>
      <c r="B1835" s="189" t="s">
        <v>1931</v>
      </c>
      <c r="C1835" s="189" t="s">
        <v>1932</v>
      </c>
      <c r="D1835" s="190" t="s">
        <v>1933</v>
      </c>
      <c r="E1835" s="191"/>
      <c r="F1835" s="191">
        <v>430.35599999999999</v>
      </c>
      <c r="G1835" s="133"/>
    </row>
    <row r="1836" spans="1:7" s="70" customFormat="1" hidden="1">
      <c r="A1836" s="188" t="s">
        <v>1985</v>
      </c>
      <c r="B1836" s="189" t="s">
        <v>1935</v>
      </c>
      <c r="C1836" s="189" t="s">
        <v>1936</v>
      </c>
      <c r="D1836" s="190" t="s">
        <v>400</v>
      </c>
      <c r="E1836" s="191"/>
      <c r="F1836" s="191">
        <v>1.2910999999999999</v>
      </c>
      <c r="G1836" s="133"/>
    </row>
    <row r="1837" spans="1:7" s="70" customFormat="1" hidden="1">
      <c r="A1837" s="188" t="s">
        <v>2019</v>
      </c>
      <c r="B1837" s="189" t="s">
        <v>1938</v>
      </c>
      <c r="C1837" s="189" t="s">
        <v>1939</v>
      </c>
      <c r="D1837" s="190" t="s">
        <v>274</v>
      </c>
      <c r="E1837" s="191"/>
      <c r="F1837" s="191">
        <v>1.4345E-2</v>
      </c>
      <c r="G1837" s="133"/>
    </row>
    <row r="1838" spans="1:7" s="70" customFormat="1" hidden="1">
      <c r="A1838" s="188" t="s">
        <v>2020</v>
      </c>
      <c r="B1838" s="189" t="s">
        <v>1941</v>
      </c>
      <c r="C1838" s="189" t="s">
        <v>1942</v>
      </c>
      <c r="D1838" s="190" t="s">
        <v>396</v>
      </c>
      <c r="E1838" s="191"/>
      <c r="F1838" s="191">
        <v>298.3802</v>
      </c>
      <c r="G1838" s="133"/>
    </row>
    <row r="1839" spans="1:7" s="70" customFormat="1" hidden="1">
      <c r="A1839" s="188" t="s">
        <v>2046</v>
      </c>
      <c r="B1839" s="189" t="s">
        <v>1944</v>
      </c>
      <c r="C1839" s="189" t="s">
        <v>1945</v>
      </c>
      <c r="D1839" s="190" t="s">
        <v>396</v>
      </c>
      <c r="E1839" s="191"/>
      <c r="F1839" s="191">
        <v>215.178</v>
      </c>
      <c r="G1839" s="133"/>
    </row>
    <row r="1840" spans="1:7" s="70" customFormat="1" hidden="1">
      <c r="A1840" s="188" t="s">
        <v>2085</v>
      </c>
      <c r="B1840" s="189" t="s">
        <v>1947</v>
      </c>
      <c r="C1840" s="189" t="s">
        <v>1948</v>
      </c>
      <c r="D1840" s="190" t="s">
        <v>1296</v>
      </c>
      <c r="E1840" s="191"/>
      <c r="F1840" s="191">
        <v>11.6913</v>
      </c>
      <c r="G1840" s="133"/>
    </row>
    <row r="1841" spans="1:7" s="70" customFormat="1" hidden="1">
      <c r="A1841" s="188" t="s">
        <v>2093</v>
      </c>
      <c r="B1841" s="189" t="s">
        <v>1950</v>
      </c>
      <c r="C1841" s="189" t="s">
        <v>1951</v>
      </c>
      <c r="D1841" s="190" t="s">
        <v>1296</v>
      </c>
      <c r="E1841" s="191"/>
      <c r="F1841" s="191">
        <v>21.517800000000001</v>
      </c>
      <c r="G1841" s="133"/>
    </row>
    <row r="1842" spans="1:7" s="70" customFormat="1" hidden="1">
      <c r="A1842" s="188" t="s">
        <v>2110</v>
      </c>
      <c r="B1842" s="189" t="s">
        <v>1953</v>
      </c>
      <c r="C1842" s="189" t="s">
        <v>1954</v>
      </c>
      <c r="D1842" s="190" t="s">
        <v>1955</v>
      </c>
      <c r="E1842" s="191"/>
      <c r="F1842" s="191">
        <v>3.1918000000000002</v>
      </c>
      <c r="G1842" s="133"/>
    </row>
    <row r="1843" spans="1:7" s="70" customFormat="1" hidden="1">
      <c r="A1843" s="188" t="s">
        <v>2120</v>
      </c>
      <c r="B1843" s="189" t="s">
        <v>1538</v>
      </c>
      <c r="C1843" s="189" t="s">
        <v>1539</v>
      </c>
      <c r="D1843" s="190" t="s">
        <v>361</v>
      </c>
      <c r="E1843" s="191"/>
      <c r="F1843" s="191">
        <v>474.32900000000001</v>
      </c>
      <c r="G1843" s="133"/>
    </row>
    <row r="1844" spans="1:7" s="70" customFormat="1" hidden="1">
      <c r="A1844" s="188" t="s">
        <v>2122</v>
      </c>
      <c r="B1844" s="189" t="s">
        <v>2200</v>
      </c>
      <c r="C1844" s="189" t="s">
        <v>2201</v>
      </c>
      <c r="D1844" s="190" t="s">
        <v>274</v>
      </c>
      <c r="E1844" s="191"/>
      <c r="F1844" s="191">
        <v>5.1999999999999995E-4</v>
      </c>
      <c r="G1844" s="133"/>
    </row>
    <row r="1845" spans="1:7" s="70" customFormat="1" hidden="1">
      <c r="A1845" s="188" t="s">
        <v>2124</v>
      </c>
      <c r="B1845" s="189" t="s">
        <v>1396</v>
      </c>
      <c r="C1845" s="189" t="s">
        <v>1397</v>
      </c>
      <c r="D1845" s="190" t="s">
        <v>396</v>
      </c>
      <c r="E1845" s="191"/>
      <c r="F1845" s="191">
        <v>1.7882</v>
      </c>
      <c r="G1845" s="133"/>
    </row>
    <row r="1846" spans="1:7" s="70" customFormat="1" ht="24" hidden="1">
      <c r="A1846" s="188" t="s">
        <v>2132</v>
      </c>
      <c r="B1846" s="189" t="s">
        <v>1426</v>
      </c>
      <c r="C1846" s="189" t="s">
        <v>1427</v>
      </c>
      <c r="D1846" s="190" t="s">
        <v>400</v>
      </c>
      <c r="E1846" s="191"/>
      <c r="F1846" s="191">
        <v>0.68640000000000001</v>
      </c>
      <c r="G1846" s="133"/>
    </row>
    <row r="1847" spans="1:7" s="70" customFormat="1" hidden="1">
      <c r="A1847" s="188" t="s">
        <v>2149</v>
      </c>
      <c r="B1847" s="189" t="s">
        <v>1399</v>
      </c>
      <c r="C1847" s="189" t="s">
        <v>1400</v>
      </c>
      <c r="D1847" s="190" t="s">
        <v>400</v>
      </c>
      <c r="E1847" s="191"/>
      <c r="F1847" s="191">
        <v>51.08</v>
      </c>
      <c r="G1847" s="133"/>
    </row>
    <row r="1848" spans="1:7" s="70" customFormat="1" hidden="1">
      <c r="A1848" s="188" t="s">
        <v>2155</v>
      </c>
      <c r="B1848" s="189" t="s">
        <v>1430</v>
      </c>
      <c r="C1848" s="189" t="s">
        <v>1431</v>
      </c>
      <c r="D1848" s="190" t="s">
        <v>1296</v>
      </c>
      <c r="E1848" s="191"/>
      <c r="F1848" s="191">
        <v>5.2427999999999999</v>
      </c>
      <c r="G1848" s="133"/>
    </row>
    <row r="1849" spans="1:7" s="70" customFormat="1" hidden="1">
      <c r="A1849" s="188" t="s">
        <v>2156</v>
      </c>
      <c r="B1849" s="189" t="s">
        <v>2041</v>
      </c>
      <c r="C1849" s="189" t="s">
        <v>2042</v>
      </c>
      <c r="D1849" s="190" t="s">
        <v>396</v>
      </c>
      <c r="E1849" s="191"/>
      <c r="F1849" s="191">
        <v>63.0002</v>
      </c>
      <c r="G1849" s="133"/>
    </row>
    <row r="1850" spans="1:7" s="70" customFormat="1" hidden="1">
      <c r="A1850" s="188" t="s">
        <v>2157</v>
      </c>
      <c r="B1850" s="189" t="s">
        <v>2044</v>
      </c>
      <c r="C1850" s="189" t="s">
        <v>2045</v>
      </c>
      <c r="D1850" s="190" t="s">
        <v>396</v>
      </c>
      <c r="E1850" s="191"/>
      <c r="F1850" s="191">
        <v>580.26499999999999</v>
      </c>
      <c r="G1850" s="133"/>
    </row>
    <row r="1851" spans="1:7" s="70" customFormat="1" hidden="1">
      <c r="A1851" s="182"/>
      <c r="B1851" s="183"/>
      <c r="C1851" s="184" t="s">
        <v>2446</v>
      </c>
      <c r="D1851" s="185"/>
      <c r="E1851" s="186"/>
      <c r="F1851" s="187"/>
      <c r="G1851" s="133"/>
    </row>
    <row r="1852" spans="1:7" s="70" customFormat="1" hidden="1">
      <c r="A1852" s="188" t="s">
        <v>2172</v>
      </c>
      <c r="B1852" s="189" t="s">
        <v>405</v>
      </c>
      <c r="C1852" s="189" t="s">
        <v>467</v>
      </c>
      <c r="D1852" s="190" t="s">
        <v>407</v>
      </c>
      <c r="E1852" s="191"/>
      <c r="F1852" s="191">
        <v>9.7919999999999993E-2</v>
      </c>
      <c r="G1852" s="133"/>
    </row>
    <row r="1853" spans="1:7" s="70" customFormat="1" hidden="1">
      <c r="A1853" s="188" t="s">
        <v>2202</v>
      </c>
      <c r="B1853" s="189" t="s">
        <v>405</v>
      </c>
      <c r="C1853" s="189" t="s">
        <v>406</v>
      </c>
      <c r="D1853" s="190" t="s">
        <v>407</v>
      </c>
      <c r="E1853" s="191"/>
      <c r="F1853" s="191">
        <v>0.638602</v>
      </c>
      <c r="G1853" s="133"/>
    </row>
    <row r="1854" spans="1:7" s="70" customFormat="1" ht="24" hidden="1">
      <c r="A1854" s="188" t="s">
        <v>2214</v>
      </c>
      <c r="B1854" s="189" t="s">
        <v>405</v>
      </c>
      <c r="C1854" s="189" t="s">
        <v>1957</v>
      </c>
      <c r="D1854" s="190" t="s">
        <v>270</v>
      </c>
      <c r="E1854" s="191"/>
      <c r="F1854" s="191">
        <v>29.40766</v>
      </c>
      <c r="G1854" s="133"/>
    </row>
    <row r="1855" spans="1:7" s="70" customFormat="1" hidden="1">
      <c r="A1855" s="188" t="s">
        <v>2218</v>
      </c>
      <c r="B1855" s="189" t="s">
        <v>405</v>
      </c>
      <c r="C1855" s="189" t="s">
        <v>1984</v>
      </c>
      <c r="D1855" s="190" t="s">
        <v>361</v>
      </c>
      <c r="E1855" s="191"/>
      <c r="F1855" s="191">
        <v>196.6968</v>
      </c>
      <c r="G1855" s="133"/>
    </row>
    <row r="1856" spans="1:7" s="70" customFormat="1" hidden="1">
      <c r="A1856" s="188" t="s">
        <v>2228</v>
      </c>
      <c r="B1856" s="189" t="s">
        <v>405</v>
      </c>
      <c r="C1856" s="189" t="s">
        <v>516</v>
      </c>
      <c r="D1856" s="190" t="s">
        <v>407</v>
      </c>
      <c r="E1856" s="191"/>
      <c r="F1856" s="191">
        <v>2.1770000000000001E-2</v>
      </c>
      <c r="G1856" s="133"/>
    </row>
    <row r="1857" spans="1:7" s="70" customFormat="1" hidden="1">
      <c r="A1857" s="188" t="s">
        <v>2244</v>
      </c>
      <c r="B1857" s="189" t="s">
        <v>405</v>
      </c>
      <c r="C1857" s="189" t="s">
        <v>514</v>
      </c>
      <c r="D1857" s="190" t="s">
        <v>407</v>
      </c>
      <c r="E1857" s="191"/>
      <c r="F1857" s="191">
        <v>0.29414000000000001</v>
      </c>
      <c r="G1857" s="133"/>
    </row>
    <row r="1858" spans="1:7" s="70" customFormat="1" hidden="1">
      <c r="A1858" s="188" t="s">
        <v>2246</v>
      </c>
      <c r="B1858" s="189" t="s">
        <v>405</v>
      </c>
      <c r="C1858" s="189" t="s">
        <v>464</v>
      </c>
      <c r="D1858" s="190" t="s">
        <v>407</v>
      </c>
      <c r="E1858" s="191"/>
      <c r="F1858" s="191">
        <v>7.4052000000000007E-2</v>
      </c>
      <c r="G1858" s="133"/>
    </row>
    <row r="1859" spans="1:7" s="70" customFormat="1" hidden="1">
      <c r="A1859" s="188" t="s">
        <v>2248</v>
      </c>
      <c r="B1859" s="189" t="s">
        <v>405</v>
      </c>
      <c r="C1859" s="189" t="s">
        <v>462</v>
      </c>
      <c r="D1859" s="190" t="s">
        <v>407</v>
      </c>
      <c r="E1859" s="191"/>
      <c r="F1859" s="191">
        <v>0.44217000000000001</v>
      </c>
      <c r="G1859" s="133"/>
    </row>
    <row r="1860" spans="1:7" s="70" customFormat="1" hidden="1">
      <c r="A1860" s="188" t="s">
        <v>2263</v>
      </c>
      <c r="B1860" s="189" t="s">
        <v>561</v>
      </c>
      <c r="C1860" s="189" t="s">
        <v>1490</v>
      </c>
      <c r="D1860" s="190" t="s">
        <v>361</v>
      </c>
      <c r="E1860" s="191"/>
      <c r="F1860" s="191">
        <v>19.190000000000001</v>
      </c>
      <c r="G1860" s="133"/>
    </row>
    <row r="1861" spans="1:7" s="70" customFormat="1" hidden="1">
      <c r="A1861" s="188" t="s">
        <v>2277</v>
      </c>
      <c r="B1861" s="189" t="s">
        <v>561</v>
      </c>
      <c r="C1861" s="189" t="s">
        <v>3394</v>
      </c>
      <c r="D1861" s="190" t="s">
        <v>274</v>
      </c>
      <c r="E1861" s="191"/>
      <c r="F1861" s="191">
        <v>1.363E-2</v>
      </c>
      <c r="G1861" s="133"/>
    </row>
    <row r="1862" spans="1:7" s="70" customFormat="1" hidden="1">
      <c r="A1862" s="188" t="s">
        <v>2291</v>
      </c>
      <c r="B1862" s="189" t="s">
        <v>561</v>
      </c>
      <c r="C1862" s="189" t="s">
        <v>3395</v>
      </c>
      <c r="D1862" s="190" t="s">
        <v>274</v>
      </c>
      <c r="E1862" s="191"/>
      <c r="F1862" s="191">
        <v>2.9669999999999998E-2</v>
      </c>
      <c r="G1862" s="133"/>
    </row>
    <row r="1863" spans="1:7" s="70" customFormat="1" hidden="1">
      <c r="A1863" s="188" t="s">
        <v>2308</v>
      </c>
      <c r="B1863" s="189" t="s">
        <v>561</v>
      </c>
      <c r="C1863" s="189" t="s">
        <v>3396</v>
      </c>
      <c r="D1863" s="190" t="s">
        <v>274</v>
      </c>
      <c r="E1863" s="191"/>
      <c r="F1863" s="191">
        <v>2.29E-2</v>
      </c>
      <c r="G1863" s="133"/>
    </row>
    <row r="1864" spans="1:7" s="70" customFormat="1" hidden="1">
      <c r="A1864" s="188" t="s">
        <v>2309</v>
      </c>
      <c r="B1864" s="189" t="s">
        <v>561</v>
      </c>
      <c r="C1864" s="189" t="s">
        <v>3397</v>
      </c>
      <c r="D1864" s="190" t="s">
        <v>274</v>
      </c>
      <c r="E1864" s="191"/>
      <c r="F1864" s="191">
        <v>2.12E-2</v>
      </c>
      <c r="G1864" s="133"/>
    </row>
    <row r="1865" spans="1:7" s="70" customFormat="1" hidden="1">
      <c r="A1865" s="188" t="s">
        <v>2310</v>
      </c>
      <c r="B1865" s="189" t="s">
        <v>561</v>
      </c>
      <c r="C1865" s="189" t="s">
        <v>3398</v>
      </c>
      <c r="D1865" s="190" t="s">
        <v>274</v>
      </c>
      <c r="E1865" s="191"/>
      <c r="F1865" s="191">
        <v>9.0039999999999995E-2</v>
      </c>
      <c r="G1865" s="133"/>
    </row>
    <row r="1866" spans="1:7" s="70" customFormat="1" hidden="1">
      <c r="A1866" s="188" t="s">
        <v>2311</v>
      </c>
      <c r="B1866" s="189" t="s">
        <v>561</v>
      </c>
      <c r="C1866" s="189" t="s">
        <v>3399</v>
      </c>
      <c r="D1866" s="190" t="s">
        <v>274</v>
      </c>
      <c r="E1866" s="191"/>
      <c r="F1866" s="191">
        <v>6.4329999999999998E-2</v>
      </c>
      <c r="G1866" s="133"/>
    </row>
    <row r="1867" spans="1:7" s="70" customFormat="1" hidden="1">
      <c r="A1867" s="188" t="s">
        <v>2312</v>
      </c>
      <c r="B1867" s="189" t="s">
        <v>561</v>
      </c>
      <c r="C1867" s="189" t="s">
        <v>3400</v>
      </c>
      <c r="D1867" s="190" t="s">
        <v>274</v>
      </c>
      <c r="E1867" s="191"/>
      <c r="F1867" s="191">
        <v>9.1310000000000002E-2</v>
      </c>
      <c r="G1867" s="133"/>
    </row>
    <row r="1868" spans="1:7" s="70" customFormat="1" hidden="1">
      <c r="A1868" s="188" t="s">
        <v>2314</v>
      </c>
      <c r="B1868" s="189" t="s">
        <v>561</v>
      </c>
      <c r="C1868" s="189" t="s">
        <v>2422</v>
      </c>
      <c r="D1868" s="190" t="s">
        <v>361</v>
      </c>
      <c r="E1868" s="191"/>
      <c r="F1868" s="191">
        <v>4.1718000000000002</v>
      </c>
      <c r="G1868" s="133"/>
    </row>
    <row r="1869" spans="1:7" s="70" customFormat="1" hidden="1">
      <c r="A1869" s="188" t="s">
        <v>2321</v>
      </c>
      <c r="B1869" s="189" t="s">
        <v>561</v>
      </c>
      <c r="C1869" s="189" t="s">
        <v>2386</v>
      </c>
      <c r="D1869" s="190" t="s">
        <v>274</v>
      </c>
      <c r="E1869" s="191"/>
      <c r="F1869" s="191">
        <v>1.7999999999999999E-2</v>
      </c>
      <c r="G1869" s="133"/>
    </row>
    <row r="1870" spans="1:7" s="70" customFormat="1" hidden="1">
      <c r="A1870" s="188" t="s">
        <v>2322</v>
      </c>
      <c r="B1870" s="189" t="s">
        <v>561</v>
      </c>
      <c r="C1870" s="189" t="s">
        <v>1323</v>
      </c>
      <c r="D1870" s="190" t="s">
        <v>400</v>
      </c>
      <c r="E1870" s="191"/>
      <c r="F1870" s="191">
        <v>24</v>
      </c>
      <c r="G1870" s="133"/>
    </row>
    <row r="1871" spans="1:7" s="70" customFormat="1" hidden="1">
      <c r="A1871" s="188" t="s">
        <v>2323</v>
      </c>
      <c r="B1871" s="189" t="s">
        <v>561</v>
      </c>
      <c r="C1871" s="189" t="s">
        <v>1321</v>
      </c>
      <c r="D1871" s="190" t="s">
        <v>400</v>
      </c>
      <c r="E1871" s="191"/>
      <c r="F1871" s="191">
        <v>8</v>
      </c>
      <c r="G1871" s="133"/>
    </row>
    <row r="1872" spans="1:7" s="70" customFormat="1" hidden="1">
      <c r="A1872" s="188" t="s">
        <v>2351</v>
      </c>
      <c r="B1872" s="189" t="s">
        <v>561</v>
      </c>
      <c r="C1872" s="189" t="s">
        <v>2313</v>
      </c>
      <c r="D1872" s="190" t="s">
        <v>400</v>
      </c>
      <c r="E1872" s="191"/>
      <c r="F1872" s="191">
        <v>12</v>
      </c>
      <c r="G1872" s="133"/>
    </row>
    <row r="1873" spans="1:7" s="70" customFormat="1" hidden="1">
      <c r="A1873" s="188" t="s">
        <v>2364</v>
      </c>
      <c r="B1873" s="189" t="s">
        <v>561</v>
      </c>
      <c r="C1873" s="189" t="s">
        <v>1303</v>
      </c>
      <c r="D1873" s="190" t="s">
        <v>400</v>
      </c>
      <c r="E1873" s="191"/>
      <c r="F1873" s="191">
        <v>60</v>
      </c>
      <c r="G1873" s="133"/>
    </row>
    <row r="1874" spans="1:7" s="70" customFormat="1" hidden="1">
      <c r="A1874" s="188" t="s">
        <v>2370</v>
      </c>
      <c r="B1874" s="189" t="s">
        <v>561</v>
      </c>
      <c r="C1874" s="189" t="s">
        <v>1302</v>
      </c>
      <c r="D1874" s="190" t="s">
        <v>1296</v>
      </c>
      <c r="E1874" s="191"/>
      <c r="F1874" s="191">
        <v>59.6</v>
      </c>
      <c r="G1874" s="133"/>
    </row>
    <row r="1875" spans="1:7" s="70" customFormat="1" hidden="1">
      <c r="A1875" s="188" t="s">
        <v>2385</v>
      </c>
      <c r="B1875" s="189" t="s">
        <v>561</v>
      </c>
      <c r="C1875" s="189" t="s">
        <v>1289</v>
      </c>
      <c r="D1875" s="190" t="s">
        <v>400</v>
      </c>
      <c r="E1875" s="191"/>
      <c r="F1875" s="191">
        <v>109.005</v>
      </c>
      <c r="G1875" s="133"/>
    </row>
    <row r="1876" spans="1:7" s="70" customFormat="1" hidden="1">
      <c r="A1876" s="188" t="s">
        <v>2387</v>
      </c>
      <c r="B1876" s="189" t="s">
        <v>561</v>
      </c>
      <c r="C1876" s="189" t="s">
        <v>1298</v>
      </c>
      <c r="D1876" s="190" t="s">
        <v>361</v>
      </c>
      <c r="E1876" s="191"/>
      <c r="F1876" s="191">
        <v>263.31</v>
      </c>
      <c r="G1876" s="133"/>
    </row>
    <row r="1877" spans="1:7" s="70" customFormat="1" hidden="1">
      <c r="A1877" s="188" t="s">
        <v>2395</v>
      </c>
      <c r="B1877" s="189" t="s">
        <v>561</v>
      </c>
      <c r="C1877" s="189" t="s">
        <v>2247</v>
      </c>
      <c r="D1877" s="190" t="s">
        <v>274</v>
      </c>
      <c r="E1877" s="191"/>
      <c r="F1877" s="191">
        <v>0.20499999999999999</v>
      </c>
      <c r="G1877" s="133"/>
    </row>
    <row r="1878" spans="1:7" s="70" customFormat="1" hidden="1">
      <c r="A1878" s="188" t="s">
        <v>2403</v>
      </c>
      <c r="B1878" s="189" t="s">
        <v>561</v>
      </c>
      <c r="C1878" s="189" t="s">
        <v>2245</v>
      </c>
      <c r="D1878" s="190" t="s">
        <v>274</v>
      </c>
      <c r="E1878" s="191"/>
      <c r="F1878" s="191">
        <v>9.5299999999999996E-2</v>
      </c>
      <c r="G1878" s="133"/>
    </row>
    <row r="1879" spans="1:7" s="70" customFormat="1" hidden="1">
      <c r="A1879" s="188" t="s">
        <v>2411</v>
      </c>
      <c r="B1879" s="189" t="s">
        <v>561</v>
      </c>
      <c r="C1879" s="189" t="s">
        <v>2215</v>
      </c>
      <c r="D1879" s="190" t="s">
        <v>1296</v>
      </c>
      <c r="E1879" s="191"/>
      <c r="F1879" s="191">
        <v>11.95</v>
      </c>
      <c r="G1879" s="133"/>
    </row>
    <row r="1880" spans="1:7" s="70" customFormat="1" hidden="1">
      <c r="A1880" s="188" t="s">
        <v>2421</v>
      </c>
      <c r="B1880" s="189" t="s">
        <v>561</v>
      </c>
      <c r="C1880" s="189" t="s">
        <v>406</v>
      </c>
      <c r="D1880" s="190" t="s">
        <v>274</v>
      </c>
      <c r="E1880" s="191"/>
      <c r="F1880" s="191">
        <v>0.87894099999999997</v>
      </c>
      <c r="G1880" s="133"/>
    </row>
    <row r="1881" spans="1:7" s="70" customFormat="1" hidden="1">
      <c r="A1881" s="188" t="s">
        <v>2423</v>
      </c>
      <c r="B1881" s="189" t="s">
        <v>561</v>
      </c>
      <c r="C1881" s="189" t="s">
        <v>2121</v>
      </c>
      <c r="D1881" s="190" t="s">
        <v>274</v>
      </c>
      <c r="E1881" s="191"/>
      <c r="F1881" s="191">
        <v>0.17630000000000001</v>
      </c>
      <c r="G1881" s="133"/>
    </row>
    <row r="1882" spans="1:7" s="70" customFormat="1" hidden="1">
      <c r="A1882" s="188" t="s">
        <v>2435</v>
      </c>
      <c r="B1882" s="189" t="s">
        <v>561</v>
      </c>
      <c r="C1882" s="189" t="s">
        <v>514</v>
      </c>
      <c r="D1882" s="190" t="s">
        <v>274</v>
      </c>
      <c r="E1882" s="191"/>
      <c r="F1882" s="191">
        <v>2.6100000000000002E-2</v>
      </c>
      <c r="G1882" s="133"/>
    </row>
    <row r="1883" spans="1:7" s="70" customFormat="1" hidden="1">
      <c r="A1883" s="188" t="s">
        <v>2447</v>
      </c>
      <c r="B1883" s="189" t="s">
        <v>561</v>
      </c>
      <c r="C1883" s="189" t="s">
        <v>1890</v>
      </c>
      <c r="D1883" s="190" t="s">
        <v>361</v>
      </c>
      <c r="E1883" s="191"/>
      <c r="F1883" s="191">
        <v>84.624799999999993</v>
      </c>
      <c r="G1883" s="133"/>
    </row>
    <row r="1884" spans="1:7" s="70" customFormat="1" hidden="1">
      <c r="A1884" s="188" t="s">
        <v>2448</v>
      </c>
      <c r="B1884" s="189" t="s">
        <v>561</v>
      </c>
      <c r="C1884" s="189" t="s">
        <v>1547</v>
      </c>
      <c r="D1884" s="190" t="s">
        <v>361</v>
      </c>
      <c r="E1884" s="191"/>
      <c r="F1884" s="191">
        <v>186.327</v>
      </c>
      <c r="G1884" s="133"/>
    </row>
    <row r="1885" spans="1:7" s="70" customFormat="1" hidden="1">
      <c r="A1885" s="188" t="s">
        <v>2449</v>
      </c>
      <c r="B1885" s="189" t="s">
        <v>561</v>
      </c>
      <c r="C1885" s="189" t="s">
        <v>1496</v>
      </c>
      <c r="D1885" s="190" t="s">
        <v>361</v>
      </c>
      <c r="E1885" s="191"/>
      <c r="F1885" s="191">
        <v>14.56</v>
      </c>
      <c r="G1885" s="133"/>
    </row>
    <row r="1886" spans="1:7" s="70" customFormat="1" hidden="1">
      <c r="A1886" s="188" t="s">
        <v>2450</v>
      </c>
      <c r="B1886" s="189" t="s">
        <v>561</v>
      </c>
      <c r="C1886" s="189" t="s">
        <v>1494</v>
      </c>
      <c r="D1886" s="190" t="s">
        <v>361</v>
      </c>
      <c r="E1886" s="191"/>
      <c r="F1886" s="191">
        <v>29.12</v>
      </c>
      <c r="G1886" s="133"/>
    </row>
    <row r="1887" spans="1:7" s="70" customFormat="1" hidden="1">
      <c r="A1887" s="188" t="s">
        <v>2451</v>
      </c>
      <c r="B1887" s="189" t="s">
        <v>561</v>
      </c>
      <c r="C1887" s="189" t="s">
        <v>1492</v>
      </c>
      <c r="D1887" s="190" t="s">
        <v>361</v>
      </c>
      <c r="E1887" s="191"/>
      <c r="F1887" s="191">
        <v>15.08</v>
      </c>
      <c r="G1887" s="133"/>
    </row>
    <row r="1888" spans="1:7" s="70" customFormat="1" hidden="1">
      <c r="A1888" s="188" t="s">
        <v>2452</v>
      </c>
      <c r="B1888" s="189" t="s">
        <v>561</v>
      </c>
      <c r="C1888" s="189" t="s">
        <v>1486</v>
      </c>
      <c r="D1888" s="190" t="s">
        <v>361</v>
      </c>
      <c r="E1888" s="191"/>
      <c r="F1888" s="191">
        <v>5.16</v>
      </c>
      <c r="G1888" s="133"/>
    </row>
    <row r="1889" spans="1:7" s="70" customFormat="1" hidden="1">
      <c r="A1889" s="188" t="s">
        <v>2453</v>
      </c>
      <c r="B1889" s="189" t="s">
        <v>561</v>
      </c>
      <c r="C1889" s="189" t="s">
        <v>1488</v>
      </c>
      <c r="D1889" s="190" t="s">
        <v>361</v>
      </c>
      <c r="E1889" s="191"/>
      <c r="F1889" s="191">
        <v>12.52</v>
      </c>
      <c r="G1889" s="133"/>
    </row>
    <row r="1890" spans="1:7" s="70" customFormat="1" hidden="1">
      <c r="A1890" s="188" t="s">
        <v>2454</v>
      </c>
      <c r="B1890" s="189" t="s">
        <v>561</v>
      </c>
      <c r="C1890" s="189" t="s">
        <v>1484</v>
      </c>
      <c r="D1890" s="190" t="s">
        <v>361</v>
      </c>
      <c r="E1890" s="191"/>
      <c r="F1890" s="191">
        <v>11.2</v>
      </c>
      <c r="G1890" s="133"/>
    </row>
    <row r="1891" spans="1:7" s="70" customFormat="1" hidden="1">
      <c r="A1891" s="188" t="s">
        <v>2455</v>
      </c>
      <c r="B1891" s="189" t="s">
        <v>561</v>
      </c>
      <c r="C1891" s="189" t="s">
        <v>1476</v>
      </c>
      <c r="D1891" s="190" t="s">
        <v>361</v>
      </c>
      <c r="E1891" s="191"/>
      <c r="F1891" s="191">
        <v>12.58</v>
      </c>
      <c r="G1891" s="133"/>
    </row>
    <row r="1892" spans="1:7" s="70" customFormat="1" hidden="1">
      <c r="A1892" s="188" t="s">
        <v>254</v>
      </c>
      <c r="B1892" s="189" t="s">
        <v>561</v>
      </c>
      <c r="C1892" s="189" t="s">
        <v>1482</v>
      </c>
      <c r="D1892" s="190" t="s">
        <v>361</v>
      </c>
      <c r="E1892" s="191"/>
      <c r="F1892" s="191">
        <v>17.5</v>
      </c>
      <c r="G1892" s="133"/>
    </row>
    <row r="1893" spans="1:7" s="70" customFormat="1" hidden="1">
      <c r="A1893" s="188" t="s">
        <v>2456</v>
      </c>
      <c r="B1893" s="189" t="s">
        <v>561</v>
      </c>
      <c r="C1893" s="189" t="s">
        <v>1480</v>
      </c>
      <c r="D1893" s="190" t="s">
        <v>361</v>
      </c>
      <c r="E1893" s="191"/>
      <c r="F1893" s="191">
        <v>32.200000000000003</v>
      </c>
      <c r="G1893" s="133"/>
    </row>
    <row r="1894" spans="1:7" s="70" customFormat="1" hidden="1">
      <c r="A1894" s="188" t="s">
        <v>2457</v>
      </c>
      <c r="B1894" s="189" t="s">
        <v>561</v>
      </c>
      <c r="C1894" s="189" t="s">
        <v>1478</v>
      </c>
      <c r="D1894" s="190" t="s">
        <v>361</v>
      </c>
      <c r="E1894" s="191"/>
      <c r="F1894" s="191">
        <v>14</v>
      </c>
      <c r="G1894" s="133"/>
    </row>
    <row r="1895" spans="1:7" s="70" customFormat="1" hidden="1">
      <c r="A1895" s="188" t="s">
        <v>2458</v>
      </c>
      <c r="B1895" s="189" t="s">
        <v>561</v>
      </c>
      <c r="C1895" s="189" t="s">
        <v>761</v>
      </c>
      <c r="D1895" s="190" t="s">
        <v>274</v>
      </c>
      <c r="E1895" s="191"/>
      <c r="F1895" s="191">
        <v>1.9E-3</v>
      </c>
      <c r="G1895" s="133"/>
    </row>
    <row r="1896" spans="1:7" s="70" customFormat="1" hidden="1">
      <c r="A1896" s="188" t="s">
        <v>2459</v>
      </c>
      <c r="B1896" s="189" t="s">
        <v>561</v>
      </c>
      <c r="C1896" s="189" t="s">
        <v>1462</v>
      </c>
      <c r="D1896" s="190" t="s">
        <v>361</v>
      </c>
      <c r="E1896" s="191"/>
      <c r="F1896" s="191">
        <v>1.47</v>
      </c>
      <c r="G1896" s="133"/>
    </row>
    <row r="1897" spans="1:7" s="70" customFormat="1" hidden="1">
      <c r="A1897" s="188" t="s">
        <v>2460</v>
      </c>
      <c r="B1897" s="189" t="s">
        <v>561</v>
      </c>
      <c r="C1897" s="189" t="s">
        <v>1460</v>
      </c>
      <c r="D1897" s="190" t="s">
        <v>361</v>
      </c>
      <c r="E1897" s="191"/>
      <c r="F1897" s="191">
        <v>3.78</v>
      </c>
      <c r="G1897" s="133"/>
    </row>
    <row r="1898" spans="1:7" s="70" customFormat="1" hidden="1">
      <c r="A1898" s="188" t="s">
        <v>2461</v>
      </c>
      <c r="B1898" s="189" t="s">
        <v>561</v>
      </c>
      <c r="C1898" s="189" t="s">
        <v>1446</v>
      </c>
      <c r="D1898" s="190" t="s">
        <v>361</v>
      </c>
      <c r="E1898" s="191"/>
      <c r="F1898" s="191">
        <v>3.78</v>
      </c>
      <c r="G1898" s="133"/>
    </row>
    <row r="1899" spans="1:7" s="70" customFormat="1" hidden="1">
      <c r="A1899" s="188" t="s">
        <v>2462</v>
      </c>
      <c r="B1899" s="189" t="s">
        <v>561</v>
      </c>
      <c r="C1899" s="189" t="s">
        <v>1417</v>
      </c>
      <c r="D1899" s="190" t="s">
        <v>361</v>
      </c>
      <c r="E1899" s="191"/>
      <c r="F1899" s="191">
        <v>1.008</v>
      </c>
      <c r="G1899" s="133"/>
    </row>
    <row r="1900" spans="1:7" s="70" customFormat="1" hidden="1">
      <c r="A1900" s="188" t="s">
        <v>2463</v>
      </c>
      <c r="B1900" s="189" t="s">
        <v>561</v>
      </c>
      <c r="C1900" s="189" t="s">
        <v>1402</v>
      </c>
      <c r="D1900" s="190" t="s">
        <v>361</v>
      </c>
      <c r="E1900" s="191"/>
      <c r="F1900" s="191">
        <v>6.63</v>
      </c>
      <c r="G1900" s="133"/>
    </row>
    <row r="1901" spans="1:7" s="70" customFormat="1" hidden="1">
      <c r="A1901" s="188" t="s">
        <v>2464</v>
      </c>
      <c r="B1901" s="189" t="s">
        <v>561</v>
      </c>
      <c r="C1901" s="189" t="s">
        <v>1359</v>
      </c>
      <c r="D1901" s="190" t="s">
        <v>361</v>
      </c>
      <c r="E1901" s="191"/>
      <c r="F1901" s="191">
        <v>18.8</v>
      </c>
      <c r="G1901" s="133"/>
    </row>
    <row r="1902" spans="1:7" s="70" customFormat="1" hidden="1">
      <c r="A1902" s="188" t="s">
        <v>2465</v>
      </c>
      <c r="B1902" s="189" t="s">
        <v>561</v>
      </c>
      <c r="C1902" s="189" t="s">
        <v>1300</v>
      </c>
      <c r="D1902" s="190" t="s">
        <v>1296</v>
      </c>
      <c r="E1902" s="191"/>
      <c r="F1902" s="191">
        <v>30</v>
      </c>
      <c r="G1902" s="133"/>
    </row>
    <row r="1903" spans="1:7" s="70" customFormat="1" hidden="1">
      <c r="A1903" s="188" t="s">
        <v>2466</v>
      </c>
      <c r="B1903" s="189" t="s">
        <v>561</v>
      </c>
      <c r="C1903" s="189" t="s">
        <v>1186</v>
      </c>
      <c r="D1903" s="190" t="s">
        <v>361</v>
      </c>
      <c r="E1903" s="191"/>
      <c r="F1903" s="191">
        <v>208.88399999999999</v>
      </c>
      <c r="G1903" s="133"/>
    </row>
    <row r="1904" spans="1:7" s="70" customFormat="1" hidden="1">
      <c r="A1904" s="188" t="s">
        <v>2467</v>
      </c>
      <c r="B1904" s="189" t="s">
        <v>561</v>
      </c>
      <c r="C1904" s="189" t="s">
        <v>467</v>
      </c>
      <c r="D1904" s="190" t="s">
        <v>274</v>
      </c>
      <c r="E1904" s="191"/>
      <c r="F1904" s="191">
        <v>0.96601800000000004</v>
      </c>
      <c r="G1904" s="133"/>
    </row>
    <row r="1905" spans="1:7" s="70" customFormat="1" hidden="1">
      <c r="A1905" s="188" t="s">
        <v>2468</v>
      </c>
      <c r="B1905" s="189" t="s">
        <v>561</v>
      </c>
      <c r="C1905" s="189" t="s">
        <v>658</v>
      </c>
      <c r="D1905" s="190" t="s">
        <v>274</v>
      </c>
      <c r="E1905" s="191"/>
      <c r="F1905" s="191">
        <v>0.28478399999999998</v>
      </c>
      <c r="G1905" s="133"/>
    </row>
    <row r="1906" spans="1:7" s="70" customFormat="1" hidden="1">
      <c r="A1906" s="188" t="s">
        <v>2469</v>
      </c>
      <c r="B1906" s="189" t="s">
        <v>561</v>
      </c>
      <c r="C1906" s="189" t="s">
        <v>811</v>
      </c>
      <c r="D1906" s="190" t="s">
        <v>274</v>
      </c>
      <c r="E1906" s="191"/>
      <c r="F1906" s="191">
        <v>0.27577099999999999</v>
      </c>
      <c r="G1906" s="133"/>
    </row>
    <row r="1907" spans="1:7" s="70" customFormat="1" hidden="1">
      <c r="A1907" s="188" t="s">
        <v>2470</v>
      </c>
      <c r="B1907" s="189" t="s">
        <v>561</v>
      </c>
      <c r="C1907" s="189" t="s">
        <v>1032</v>
      </c>
      <c r="D1907" s="190" t="s">
        <v>400</v>
      </c>
      <c r="E1907" s="191"/>
      <c r="F1907" s="191">
        <v>3</v>
      </c>
      <c r="G1907" s="133"/>
    </row>
    <row r="1908" spans="1:7" s="70" customFormat="1" hidden="1">
      <c r="A1908" s="188" t="s">
        <v>2471</v>
      </c>
      <c r="B1908" s="189" t="s">
        <v>561</v>
      </c>
      <c r="C1908" s="189" t="s">
        <v>1030</v>
      </c>
      <c r="D1908" s="190" t="s">
        <v>400</v>
      </c>
      <c r="E1908" s="191"/>
      <c r="F1908" s="191">
        <v>4</v>
      </c>
      <c r="G1908" s="133"/>
    </row>
    <row r="1909" spans="1:7" s="70" customFormat="1" hidden="1">
      <c r="A1909" s="188" t="s">
        <v>2472</v>
      </c>
      <c r="B1909" s="189" t="s">
        <v>561</v>
      </c>
      <c r="C1909" s="189" t="s">
        <v>1028</v>
      </c>
      <c r="D1909" s="190" t="s">
        <v>400</v>
      </c>
      <c r="E1909" s="191"/>
      <c r="F1909" s="191">
        <v>9</v>
      </c>
      <c r="G1909" s="133"/>
    </row>
    <row r="1910" spans="1:7" s="70" customFormat="1" hidden="1">
      <c r="A1910" s="188" t="s">
        <v>2473</v>
      </c>
      <c r="B1910" s="189" t="s">
        <v>561</v>
      </c>
      <c r="C1910" s="189" t="s">
        <v>1026</v>
      </c>
      <c r="D1910" s="190" t="s">
        <v>400</v>
      </c>
      <c r="E1910" s="191"/>
      <c r="F1910" s="191">
        <v>13</v>
      </c>
      <c r="G1910" s="133"/>
    </row>
    <row r="1911" spans="1:7" s="70" customFormat="1" hidden="1">
      <c r="A1911" s="188" t="s">
        <v>2474</v>
      </c>
      <c r="B1911" s="189" t="s">
        <v>561</v>
      </c>
      <c r="C1911" s="189" t="s">
        <v>769</v>
      </c>
      <c r="D1911" s="190" t="s">
        <v>400</v>
      </c>
      <c r="E1911" s="191"/>
      <c r="F1911" s="191">
        <v>42</v>
      </c>
      <c r="G1911" s="133"/>
    </row>
    <row r="1912" spans="1:7" s="70" customFormat="1" hidden="1">
      <c r="A1912" s="188" t="s">
        <v>2475</v>
      </c>
      <c r="B1912" s="189" t="s">
        <v>561</v>
      </c>
      <c r="C1912" s="189" t="s">
        <v>845</v>
      </c>
      <c r="D1912" s="190" t="s">
        <v>274</v>
      </c>
      <c r="E1912" s="191"/>
      <c r="F1912" s="191">
        <v>1.9519999999999999E-2</v>
      </c>
      <c r="G1912" s="133"/>
    </row>
    <row r="1913" spans="1:7" s="70" customFormat="1" hidden="1">
      <c r="A1913" s="188" t="s">
        <v>2476</v>
      </c>
      <c r="B1913" s="189" t="s">
        <v>561</v>
      </c>
      <c r="C1913" s="189" t="s">
        <v>843</v>
      </c>
      <c r="D1913" s="190" t="s">
        <v>274</v>
      </c>
      <c r="E1913" s="191"/>
      <c r="F1913" s="191">
        <v>7.0299999999999998E-3</v>
      </c>
      <c r="G1913" s="133"/>
    </row>
    <row r="1914" spans="1:7" s="70" customFormat="1" hidden="1">
      <c r="A1914" s="188" t="s">
        <v>2477</v>
      </c>
      <c r="B1914" s="189" t="s">
        <v>561</v>
      </c>
      <c r="C1914" s="189" t="s">
        <v>841</v>
      </c>
      <c r="D1914" s="190" t="s">
        <v>274</v>
      </c>
      <c r="E1914" s="191"/>
      <c r="F1914" s="191">
        <v>0.11912</v>
      </c>
      <c r="G1914" s="133"/>
    </row>
    <row r="1915" spans="1:7" s="70" customFormat="1" hidden="1">
      <c r="A1915" s="188" t="s">
        <v>2478</v>
      </c>
      <c r="B1915" s="189" t="s">
        <v>561</v>
      </c>
      <c r="C1915" s="189" t="s">
        <v>757</v>
      </c>
      <c r="D1915" s="190" t="s">
        <v>274</v>
      </c>
      <c r="E1915" s="191"/>
      <c r="F1915" s="191">
        <v>5.518E-2</v>
      </c>
      <c r="G1915" s="133"/>
    </row>
    <row r="1916" spans="1:7" s="70" customFormat="1" hidden="1">
      <c r="A1916" s="188" t="s">
        <v>2479</v>
      </c>
      <c r="B1916" s="189" t="s">
        <v>561</v>
      </c>
      <c r="C1916" s="189" t="s">
        <v>773</v>
      </c>
      <c r="D1916" s="190" t="s">
        <v>274</v>
      </c>
      <c r="E1916" s="191"/>
      <c r="F1916" s="191">
        <v>1.12E-2</v>
      </c>
      <c r="G1916" s="133"/>
    </row>
    <row r="1917" spans="1:7" s="70" customFormat="1" hidden="1">
      <c r="A1917" s="188" t="s">
        <v>2480</v>
      </c>
      <c r="B1917" s="189" t="s">
        <v>561</v>
      </c>
      <c r="C1917" s="189" t="s">
        <v>771</v>
      </c>
      <c r="D1917" s="190" t="s">
        <v>274</v>
      </c>
      <c r="E1917" s="191"/>
      <c r="F1917" s="191">
        <v>2.0299999999999999E-2</v>
      </c>
      <c r="G1917" s="133"/>
    </row>
    <row r="1918" spans="1:7" s="70" customFormat="1" hidden="1">
      <c r="A1918" s="188" t="s">
        <v>2481</v>
      </c>
      <c r="B1918" s="189" t="s">
        <v>561</v>
      </c>
      <c r="C1918" s="189" t="s">
        <v>767</v>
      </c>
      <c r="D1918" s="190" t="s">
        <v>274</v>
      </c>
      <c r="E1918" s="191"/>
      <c r="F1918" s="191">
        <v>5.5999999999999995E-4</v>
      </c>
      <c r="G1918" s="133"/>
    </row>
    <row r="1919" spans="1:7" s="70" customFormat="1" hidden="1">
      <c r="A1919" s="188" t="s">
        <v>2482</v>
      </c>
      <c r="B1919" s="189" t="s">
        <v>561</v>
      </c>
      <c r="C1919" s="189" t="s">
        <v>765</v>
      </c>
      <c r="D1919" s="190" t="s">
        <v>274</v>
      </c>
      <c r="E1919" s="191"/>
      <c r="F1919" s="191">
        <v>4.8999999999999998E-3</v>
      </c>
      <c r="G1919" s="133"/>
    </row>
    <row r="1920" spans="1:7" s="70" customFormat="1" hidden="1">
      <c r="A1920" s="188" t="s">
        <v>3401</v>
      </c>
      <c r="B1920" s="189" t="s">
        <v>561</v>
      </c>
      <c r="C1920" s="189" t="s">
        <v>763</v>
      </c>
      <c r="D1920" s="190" t="s">
        <v>274</v>
      </c>
      <c r="E1920" s="191"/>
      <c r="F1920" s="191">
        <v>1.6800000000000001E-3</v>
      </c>
      <c r="G1920" s="133"/>
    </row>
    <row r="1921" spans="1:7" s="70" customFormat="1" hidden="1">
      <c r="A1921" s="188" t="s">
        <v>3402</v>
      </c>
      <c r="B1921" s="189" t="s">
        <v>561</v>
      </c>
      <c r="C1921" s="189" t="s">
        <v>759</v>
      </c>
      <c r="D1921" s="190" t="s">
        <v>274</v>
      </c>
      <c r="E1921" s="191"/>
      <c r="F1921" s="191">
        <v>3.5100000000000001E-3</v>
      </c>
      <c r="G1921" s="133"/>
    </row>
    <row r="1922" spans="1:7" s="70" customFormat="1" hidden="1">
      <c r="A1922" s="188" t="s">
        <v>3403</v>
      </c>
      <c r="B1922" s="189" t="s">
        <v>561</v>
      </c>
      <c r="C1922" s="189" t="s">
        <v>616</v>
      </c>
      <c r="D1922" s="190" t="s">
        <v>274</v>
      </c>
      <c r="E1922" s="191"/>
      <c r="F1922" s="191">
        <v>0.81273600000000001</v>
      </c>
      <c r="G1922" s="133"/>
    </row>
    <row r="1923" spans="1:7" s="70" customFormat="1" hidden="1">
      <c r="A1923" s="188" t="s">
        <v>3404</v>
      </c>
      <c r="B1923" s="189" t="s">
        <v>561</v>
      </c>
      <c r="C1923" s="189" t="s">
        <v>462</v>
      </c>
      <c r="D1923" s="190" t="s">
        <v>274</v>
      </c>
      <c r="E1923" s="191"/>
      <c r="F1923" s="191">
        <v>1.9092359999999999</v>
      </c>
      <c r="G1923" s="133"/>
    </row>
    <row r="1924" spans="1:7" s="70" customFormat="1" hidden="1">
      <c r="A1924" s="188" t="s">
        <v>3405</v>
      </c>
      <c r="B1924" s="189" t="s">
        <v>561</v>
      </c>
      <c r="C1924" s="189" t="s">
        <v>565</v>
      </c>
      <c r="D1924" s="190" t="s">
        <v>274</v>
      </c>
      <c r="E1924" s="191"/>
      <c r="F1924" s="191">
        <v>0.16009999999999999</v>
      </c>
      <c r="G1924" s="133"/>
    </row>
    <row r="1925" spans="1:7" s="70" customFormat="1" hidden="1">
      <c r="A1925" s="188" t="s">
        <v>3406</v>
      </c>
      <c r="B1925" s="189" t="s">
        <v>561</v>
      </c>
      <c r="C1925" s="189" t="s">
        <v>618</v>
      </c>
      <c r="D1925" s="190" t="s">
        <v>274</v>
      </c>
      <c r="E1925" s="191"/>
      <c r="F1925" s="191">
        <v>0.35149200000000003</v>
      </c>
      <c r="G1925" s="133"/>
    </row>
    <row r="1926" spans="1:7" s="70" customFormat="1" hidden="1">
      <c r="A1926" s="188" t="s">
        <v>3407</v>
      </c>
      <c r="B1926" s="189" t="s">
        <v>561</v>
      </c>
      <c r="C1926" s="189" t="s">
        <v>464</v>
      </c>
      <c r="D1926" s="190" t="s">
        <v>274</v>
      </c>
      <c r="E1926" s="191"/>
      <c r="F1926" s="191">
        <v>0.13800599999999999</v>
      </c>
      <c r="G1926" s="133"/>
    </row>
    <row r="1927" spans="1:7" s="70" customFormat="1">
      <c r="A1927" s="305"/>
      <c r="B1927" s="305"/>
      <c r="C1927" s="305"/>
      <c r="D1927" s="305"/>
      <c r="E1927" s="305"/>
      <c r="F1927" s="305"/>
      <c r="G1927" s="133"/>
    </row>
    <row r="1928" spans="1:7" s="70" customFormat="1">
      <c r="A1928" s="192"/>
      <c r="B1928" s="327" t="s">
        <v>2483</v>
      </c>
      <c r="C1928" s="327"/>
      <c r="D1928" s="327" t="s">
        <v>2484</v>
      </c>
      <c r="E1928" s="327"/>
      <c r="F1928" s="327"/>
      <c r="G1928" s="133"/>
    </row>
  </sheetData>
  <mergeCells count="326">
    <mergeCell ref="A1631:F1631"/>
    <mergeCell ref="A1927:F1927"/>
    <mergeCell ref="B1928:C1928"/>
    <mergeCell ref="D1928:F1928"/>
    <mergeCell ref="E1592:F1592"/>
    <mergeCell ref="E1593:F1593"/>
    <mergeCell ref="E1594:F1594"/>
    <mergeCell ref="E1602:F1602"/>
    <mergeCell ref="A1610:F1610"/>
    <mergeCell ref="E1611:F1611"/>
    <mergeCell ref="E1622:F1622"/>
    <mergeCell ref="A1629:F1629"/>
    <mergeCell ref="A1630:C1630"/>
    <mergeCell ref="B2:F2"/>
    <mergeCell ref="B3:F3"/>
    <mergeCell ref="D5:F5"/>
    <mergeCell ref="B6:F6"/>
    <mergeCell ref="B8:F8"/>
    <mergeCell ref="B9:F9"/>
    <mergeCell ref="C1530:D1530"/>
    <mergeCell ref="E1531:F1531"/>
    <mergeCell ref="E1544:F1544"/>
    <mergeCell ref="A15:F15"/>
    <mergeCell ref="A16:F16"/>
    <mergeCell ref="A17:F17"/>
    <mergeCell ref="E18:F18"/>
    <mergeCell ref="E22:F22"/>
    <mergeCell ref="E24:F24"/>
    <mergeCell ref="C11:F11"/>
    <mergeCell ref="A12:A13"/>
    <mergeCell ref="B12:B13"/>
    <mergeCell ref="C12:C13"/>
    <mergeCell ref="D12:D13"/>
    <mergeCell ref="E12:F12"/>
    <mergeCell ref="E49:F49"/>
    <mergeCell ref="E57:F57"/>
    <mergeCell ref="E61:F61"/>
    <mergeCell ref="E77:F77"/>
    <mergeCell ref="E90:F90"/>
    <mergeCell ref="E91:F91"/>
    <mergeCell ref="E27:F27"/>
    <mergeCell ref="E29:F29"/>
    <mergeCell ref="E35:F35"/>
    <mergeCell ref="E38:F38"/>
    <mergeCell ref="E43:F43"/>
    <mergeCell ref="A48:F48"/>
    <mergeCell ref="E129:F129"/>
    <mergeCell ref="E130:F130"/>
    <mergeCell ref="A131:F131"/>
    <mergeCell ref="E132:F132"/>
    <mergeCell ref="E140:F140"/>
    <mergeCell ref="E148:F148"/>
    <mergeCell ref="E98:F98"/>
    <mergeCell ref="E104:F104"/>
    <mergeCell ref="C112:D112"/>
    <mergeCell ref="E113:F113"/>
    <mergeCell ref="E127:F127"/>
    <mergeCell ref="E128:F128"/>
    <mergeCell ref="C233:D233"/>
    <mergeCell ref="E190:F190"/>
    <mergeCell ref="E191:F191"/>
    <mergeCell ref="E192:F192"/>
    <mergeCell ref="E193:F193"/>
    <mergeCell ref="C194:D194"/>
    <mergeCell ref="E195:F195"/>
    <mergeCell ref="E156:F156"/>
    <mergeCell ref="E161:F161"/>
    <mergeCell ref="E162:F162"/>
    <mergeCell ref="C163:D163"/>
    <mergeCell ref="E164:F164"/>
    <mergeCell ref="E179:F179"/>
    <mergeCell ref="E234:F234"/>
    <mergeCell ref="E255:F255"/>
    <mergeCell ref="E268:F268"/>
    <mergeCell ref="E269:F269"/>
    <mergeCell ref="E270:F270"/>
    <mergeCell ref="E271:F271"/>
    <mergeCell ref="E216:F216"/>
    <mergeCell ref="E229:F229"/>
    <mergeCell ref="E230:F230"/>
    <mergeCell ref="E231:F231"/>
    <mergeCell ref="E232:F232"/>
    <mergeCell ref="E310:F310"/>
    <mergeCell ref="C311:D311"/>
    <mergeCell ref="E312:F312"/>
    <mergeCell ref="E333:F333"/>
    <mergeCell ref="E346:F346"/>
    <mergeCell ref="E347:F347"/>
    <mergeCell ref="E272:F272"/>
    <mergeCell ref="E273:F273"/>
    <mergeCell ref="C274:D274"/>
    <mergeCell ref="E275:F275"/>
    <mergeCell ref="E296:F296"/>
    <mergeCell ref="E309:F309"/>
    <mergeCell ref="E364:F364"/>
    <mergeCell ref="E365:F365"/>
    <mergeCell ref="E366:F366"/>
    <mergeCell ref="E367:F367"/>
    <mergeCell ref="E368:F368"/>
    <mergeCell ref="E369:F369"/>
    <mergeCell ref="E348:F348"/>
    <mergeCell ref="E349:F349"/>
    <mergeCell ref="C350:D350"/>
    <mergeCell ref="E351:F351"/>
    <mergeCell ref="E362:F362"/>
    <mergeCell ref="E363:F363"/>
    <mergeCell ref="C406:D406"/>
    <mergeCell ref="E407:F407"/>
    <mergeCell ref="E421:F421"/>
    <mergeCell ref="E422:F422"/>
    <mergeCell ref="E423:F423"/>
    <mergeCell ref="E424:F424"/>
    <mergeCell ref="E370:F370"/>
    <mergeCell ref="C371:D371"/>
    <mergeCell ref="E372:F372"/>
    <mergeCell ref="E391:F391"/>
    <mergeCell ref="E404:F404"/>
    <mergeCell ref="E405:F405"/>
    <mergeCell ref="C458:D458"/>
    <mergeCell ref="E459:F459"/>
    <mergeCell ref="E474:F474"/>
    <mergeCell ref="E485:F485"/>
    <mergeCell ref="E486:F486"/>
    <mergeCell ref="C487:D487"/>
    <mergeCell ref="E425:F425"/>
    <mergeCell ref="C426:D426"/>
    <mergeCell ref="E427:F427"/>
    <mergeCell ref="E443:F443"/>
    <mergeCell ref="E456:F456"/>
    <mergeCell ref="E457:F457"/>
    <mergeCell ref="C518:D518"/>
    <mergeCell ref="E519:F519"/>
    <mergeCell ref="C520:D520"/>
    <mergeCell ref="E521:F521"/>
    <mergeCell ref="E536:F536"/>
    <mergeCell ref="E547:F547"/>
    <mergeCell ref="E488:F488"/>
    <mergeCell ref="C489:D489"/>
    <mergeCell ref="E490:F490"/>
    <mergeCell ref="E505:F505"/>
    <mergeCell ref="E516:F516"/>
    <mergeCell ref="E517:F517"/>
    <mergeCell ref="C597:D597"/>
    <mergeCell ref="E598:F598"/>
    <mergeCell ref="E578:F578"/>
    <mergeCell ref="E579:F579"/>
    <mergeCell ref="C580:D580"/>
    <mergeCell ref="E581:F581"/>
    <mergeCell ref="A582:F582"/>
    <mergeCell ref="E583:F583"/>
    <mergeCell ref="E548:F548"/>
    <mergeCell ref="C549:D549"/>
    <mergeCell ref="E550:F550"/>
    <mergeCell ref="C551:D551"/>
    <mergeCell ref="E552:F552"/>
    <mergeCell ref="E567:F567"/>
    <mergeCell ref="E614:F614"/>
    <mergeCell ref="E627:F627"/>
    <mergeCell ref="E628:F628"/>
    <mergeCell ref="E629:F629"/>
    <mergeCell ref="E639:F639"/>
    <mergeCell ref="E652:F652"/>
    <mergeCell ref="E593:F593"/>
    <mergeCell ref="E594:F594"/>
    <mergeCell ref="E595:F595"/>
    <mergeCell ref="E596:F596"/>
    <mergeCell ref="E691:F691"/>
    <mergeCell ref="E700:F700"/>
    <mergeCell ref="E706:F706"/>
    <mergeCell ref="E714:F714"/>
    <mergeCell ref="E723:F723"/>
    <mergeCell ref="E724:F724"/>
    <mergeCell ref="E653:F653"/>
    <mergeCell ref="C654:D654"/>
    <mergeCell ref="E655:F655"/>
    <mergeCell ref="E674:F674"/>
    <mergeCell ref="E689:F689"/>
    <mergeCell ref="E690:F690"/>
    <mergeCell ref="E792:F792"/>
    <mergeCell ref="E793:F793"/>
    <mergeCell ref="E794:F794"/>
    <mergeCell ref="E795:F795"/>
    <mergeCell ref="E796:F796"/>
    <mergeCell ref="E803:F803"/>
    <mergeCell ref="E733:F733"/>
    <mergeCell ref="A739:F739"/>
    <mergeCell ref="E740:F740"/>
    <mergeCell ref="E754:F754"/>
    <mergeCell ref="E768:F768"/>
    <mergeCell ref="E783:F783"/>
    <mergeCell ref="E833:F833"/>
    <mergeCell ref="E844:F844"/>
    <mergeCell ref="E845:F845"/>
    <mergeCell ref="E856:F856"/>
    <mergeCell ref="E857:F857"/>
    <mergeCell ref="E864:F864"/>
    <mergeCell ref="E804:F804"/>
    <mergeCell ref="E805:F805"/>
    <mergeCell ref="E816:F816"/>
    <mergeCell ref="E823:F823"/>
    <mergeCell ref="E824:F824"/>
    <mergeCell ref="A832:F832"/>
    <mergeCell ref="E895:F895"/>
    <mergeCell ref="E896:F896"/>
    <mergeCell ref="E897:F897"/>
    <mergeCell ref="E898:F898"/>
    <mergeCell ref="E899:F899"/>
    <mergeCell ref="E900:F900"/>
    <mergeCell ref="E871:F871"/>
    <mergeCell ref="E872:F872"/>
    <mergeCell ref="E882:F882"/>
    <mergeCell ref="E883:F883"/>
    <mergeCell ref="E884:F884"/>
    <mergeCell ref="E894:F894"/>
    <mergeCell ref="E907:F907"/>
    <mergeCell ref="E918:F918"/>
    <mergeCell ref="E926:F926"/>
    <mergeCell ref="E931:F931"/>
    <mergeCell ref="E935:F935"/>
    <mergeCell ref="E936:F936"/>
    <mergeCell ref="E901:F901"/>
    <mergeCell ref="E902:F902"/>
    <mergeCell ref="E903:F903"/>
    <mergeCell ref="E904:F904"/>
    <mergeCell ref="A905:F905"/>
    <mergeCell ref="C906:D906"/>
    <mergeCell ref="E983:F983"/>
    <mergeCell ref="E988:F988"/>
    <mergeCell ref="E995:F995"/>
    <mergeCell ref="E1001:F1001"/>
    <mergeCell ref="C1006:D1006"/>
    <mergeCell ref="E1007:F1007"/>
    <mergeCell ref="E943:F943"/>
    <mergeCell ref="E949:F949"/>
    <mergeCell ref="E954:F954"/>
    <mergeCell ref="C963:D963"/>
    <mergeCell ref="E964:F964"/>
    <mergeCell ref="E975:F975"/>
    <mergeCell ref="E1058:F1058"/>
    <mergeCell ref="A1064:F1064"/>
    <mergeCell ref="C1065:D1065"/>
    <mergeCell ref="E1066:F1066"/>
    <mergeCell ref="E1089:F1089"/>
    <mergeCell ref="E1101:F1101"/>
    <mergeCell ref="E1018:F1018"/>
    <mergeCell ref="E1026:F1026"/>
    <mergeCell ref="E1031:F1031"/>
    <mergeCell ref="E1038:F1038"/>
    <mergeCell ref="E1044:F1044"/>
    <mergeCell ref="E1049:F1049"/>
    <mergeCell ref="E1145:F1145"/>
    <mergeCell ref="E1152:F1152"/>
    <mergeCell ref="E1160:F1160"/>
    <mergeCell ref="E1171:F1171"/>
    <mergeCell ref="A1172:F1172"/>
    <mergeCell ref="E1173:F1173"/>
    <mergeCell ref="E1109:F1109"/>
    <mergeCell ref="E1116:F1116"/>
    <mergeCell ref="C1124:D1124"/>
    <mergeCell ref="E1125:F1125"/>
    <mergeCell ref="E1132:F1132"/>
    <mergeCell ref="E1137:F1137"/>
    <mergeCell ref="E1254:F1254"/>
    <mergeCell ref="A1270:F1270"/>
    <mergeCell ref="E1271:F1271"/>
    <mergeCell ref="E1279:F1279"/>
    <mergeCell ref="E1295:F1295"/>
    <mergeCell ref="E1301:F1301"/>
    <mergeCell ref="E1197:F1197"/>
    <mergeCell ref="E1198:F1198"/>
    <mergeCell ref="E1211:F1211"/>
    <mergeCell ref="E1212:F1212"/>
    <mergeCell ref="E1239:F1239"/>
    <mergeCell ref="E1240:F1240"/>
    <mergeCell ref="E1335:F1335"/>
    <mergeCell ref="E1336:F1336"/>
    <mergeCell ref="E1345:F1345"/>
    <mergeCell ref="E1364:F1364"/>
    <mergeCell ref="E1372:F1372"/>
    <mergeCell ref="A1373:F1373"/>
    <mergeCell ref="E1302:F1302"/>
    <mergeCell ref="C1303:D1303"/>
    <mergeCell ref="E1304:F1304"/>
    <mergeCell ref="E1312:F1312"/>
    <mergeCell ref="E1328:F1328"/>
    <mergeCell ref="E1334:F1334"/>
    <mergeCell ref="E1406:F1406"/>
    <mergeCell ref="E1414:F1414"/>
    <mergeCell ref="E1422:F1422"/>
    <mergeCell ref="E1437:F1437"/>
    <mergeCell ref="E1438:F1438"/>
    <mergeCell ref="E1439:F1439"/>
    <mergeCell ref="C1374:D1374"/>
    <mergeCell ref="E1375:F1375"/>
    <mergeCell ref="E1381:F1381"/>
    <mergeCell ref="E1396:F1396"/>
    <mergeCell ref="E1397:F1397"/>
    <mergeCell ref="E1398:F1398"/>
    <mergeCell ref="E1469:F1469"/>
    <mergeCell ref="C1475:D1475"/>
    <mergeCell ref="E1476:F1476"/>
    <mergeCell ref="E1482:F1482"/>
    <mergeCell ref="E1497:F1497"/>
    <mergeCell ref="E1498:F1498"/>
    <mergeCell ref="E1440:F1440"/>
    <mergeCell ref="E1441:F1441"/>
    <mergeCell ref="E1442:F1442"/>
    <mergeCell ref="E1449:F1449"/>
    <mergeCell ref="E1450:F1450"/>
    <mergeCell ref="E1451:F1451"/>
    <mergeCell ref="E1554:F1554"/>
    <mergeCell ref="E1562:F1562"/>
    <mergeCell ref="C1570:D1570"/>
    <mergeCell ref="E1571:F1571"/>
    <mergeCell ref="E1584:F1584"/>
    <mergeCell ref="E1590:F1590"/>
    <mergeCell ref="E1591:F1591"/>
    <mergeCell ref="E1506:F1506"/>
    <mergeCell ref="E1514:F1514"/>
    <mergeCell ref="E1522:F1522"/>
    <mergeCell ref="E1528:F1528"/>
    <mergeCell ref="A1529:F1529"/>
    <mergeCell ref="E1550:F1550"/>
    <mergeCell ref="E1551:F1551"/>
    <mergeCell ref="E1552:F1552"/>
    <mergeCell ref="E1553:F1553"/>
  </mergeCells>
  <printOptions horizontalCentered="1"/>
  <pageMargins left="0.59055118110236227" right="0.59055118110236227" top="0.59055118110236227" bottom="0.47244094488188981" header="0.31496062992125984" footer="0.31496062992125984"/>
  <pageSetup paperSize="9" scale="68" fitToHeight="10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7"/>
  <sheetViews>
    <sheetView topLeftCell="A228" workbookViewId="0">
      <selection activeCell="F243" sqref="F243:G264"/>
    </sheetView>
  </sheetViews>
  <sheetFormatPr defaultColWidth="8.85546875" defaultRowHeight="12.75"/>
  <cols>
    <col min="1" max="1" width="5.28515625" style="71" customWidth="1"/>
    <col min="2" max="2" width="15.7109375" style="71" customWidth="1"/>
    <col min="3" max="3" width="60.7109375" style="71" customWidth="1"/>
    <col min="4" max="7" width="11.7109375" style="71" customWidth="1"/>
    <col min="8" max="16384" width="8.85546875" style="71"/>
  </cols>
  <sheetData>
    <row r="1" spans="1:8" s="70" customFormat="1">
      <c r="A1" s="133"/>
      <c r="B1" s="133"/>
      <c r="C1" s="133"/>
      <c r="D1" s="133"/>
      <c r="E1" s="133"/>
      <c r="F1" s="133"/>
      <c r="G1" s="133"/>
      <c r="H1" s="133"/>
    </row>
    <row r="2" spans="1:8" s="70" customFormat="1">
      <c r="A2" s="133"/>
      <c r="B2" s="300" t="s">
        <v>213</v>
      </c>
      <c r="C2" s="300"/>
      <c r="D2" s="300"/>
      <c r="E2" s="300"/>
      <c r="F2" s="300"/>
      <c r="G2" s="300"/>
      <c r="H2" s="133"/>
    </row>
    <row r="3" spans="1:8" s="70" customFormat="1">
      <c r="A3" s="135"/>
      <c r="B3" s="301" t="s">
        <v>214</v>
      </c>
      <c r="C3" s="301"/>
      <c r="D3" s="301"/>
      <c r="E3" s="301"/>
      <c r="F3" s="301"/>
      <c r="G3" s="301"/>
      <c r="H3" s="133"/>
    </row>
    <row r="4" spans="1:8" s="70" customFormat="1">
      <c r="A4" s="133"/>
      <c r="B4" s="133"/>
      <c r="C4" s="136"/>
      <c r="D4" s="136"/>
      <c r="E4" s="136"/>
      <c r="F4" s="136"/>
      <c r="G4" s="136"/>
      <c r="H4" s="133"/>
    </row>
    <row r="5" spans="1:8" s="70" customFormat="1" ht="15.75">
      <c r="A5" s="137"/>
      <c r="B5" s="137"/>
      <c r="C5" s="138" t="s">
        <v>2485</v>
      </c>
      <c r="D5" s="138" t="s">
        <v>2486</v>
      </c>
      <c r="E5" s="302"/>
      <c r="F5" s="302"/>
      <c r="G5" s="302"/>
      <c r="H5" s="133"/>
    </row>
    <row r="6" spans="1:8" s="70" customFormat="1">
      <c r="A6" s="135"/>
      <c r="B6" s="303" t="s">
        <v>216</v>
      </c>
      <c r="C6" s="303"/>
      <c r="D6" s="303"/>
      <c r="E6" s="303"/>
      <c r="F6" s="303"/>
      <c r="G6" s="303"/>
      <c r="H6" s="133"/>
    </row>
    <row r="7" spans="1:8" s="70" customFormat="1">
      <c r="A7" s="133"/>
      <c r="B7" s="133"/>
      <c r="C7" s="133"/>
      <c r="D7" s="136"/>
      <c r="E7" s="133"/>
      <c r="F7" s="304" t="s">
        <v>217</v>
      </c>
      <c r="G7" s="304"/>
      <c r="H7" s="133"/>
    </row>
    <row r="8" spans="1:8" s="70" customFormat="1">
      <c r="A8" s="139" t="s">
        <v>218</v>
      </c>
      <c r="B8" s="300" t="s">
        <v>2502</v>
      </c>
      <c r="C8" s="300"/>
      <c r="D8" s="300"/>
      <c r="E8" s="300"/>
      <c r="F8" s="300"/>
      <c r="G8" s="300"/>
      <c r="H8" s="133"/>
    </row>
    <row r="9" spans="1:8" s="70" customFormat="1">
      <c r="A9" s="135"/>
      <c r="B9" s="301" t="s">
        <v>220</v>
      </c>
      <c r="C9" s="301"/>
      <c r="D9" s="301"/>
      <c r="E9" s="301"/>
      <c r="F9" s="301"/>
      <c r="G9" s="301"/>
      <c r="H9" s="133"/>
    </row>
    <row r="10" spans="1:8" s="70" customFormat="1">
      <c r="A10" s="133"/>
      <c r="B10" s="133"/>
      <c r="C10" s="133"/>
      <c r="D10" s="133"/>
      <c r="E10" s="133"/>
      <c r="F10" s="133"/>
      <c r="G10" s="133"/>
      <c r="H10" s="133"/>
    </row>
    <row r="11" spans="1:8" s="70" customFormat="1">
      <c r="A11" s="140" t="s">
        <v>221</v>
      </c>
      <c r="B11" s="140"/>
      <c r="C11" s="307"/>
      <c r="D11" s="307"/>
      <c r="E11" s="307"/>
      <c r="F11" s="307"/>
      <c r="G11" s="307"/>
      <c r="H11" s="133"/>
    </row>
    <row r="12" spans="1:8">
      <c r="A12" s="5"/>
      <c r="B12" s="5"/>
      <c r="C12" s="5"/>
      <c r="D12" s="5"/>
      <c r="E12" s="5"/>
      <c r="F12" s="308" t="s">
        <v>2487</v>
      </c>
      <c r="G12" s="308"/>
      <c r="H12" s="5"/>
    </row>
    <row r="13" spans="1:8">
      <c r="A13" s="309" t="s">
        <v>2488</v>
      </c>
      <c r="B13" s="309"/>
      <c r="C13" s="309"/>
      <c r="D13" s="194"/>
      <c r="E13" s="195"/>
      <c r="F13" s="196"/>
      <c r="G13" s="196" t="s">
        <v>2489</v>
      </c>
      <c r="H13" s="121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 s="70" customFormat="1">
      <c r="A15" s="310" t="s">
        <v>2490</v>
      </c>
      <c r="B15" s="310"/>
      <c r="C15" s="310"/>
      <c r="D15" s="310"/>
      <c r="E15" s="310"/>
      <c r="F15" s="310"/>
      <c r="G15" s="310"/>
      <c r="H15" s="133"/>
    </row>
    <row r="16" spans="1:8" s="72" customFormat="1">
      <c r="A16" s="289" t="s">
        <v>222</v>
      </c>
      <c r="B16" s="289" t="s">
        <v>223</v>
      </c>
      <c r="C16" s="289" t="s">
        <v>224</v>
      </c>
      <c r="D16" s="289" t="s">
        <v>225</v>
      </c>
      <c r="E16" s="289" t="s">
        <v>226</v>
      </c>
      <c r="F16" s="292" t="s">
        <v>2488</v>
      </c>
      <c r="G16" s="293"/>
      <c r="H16" s="141"/>
    </row>
    <row r="17" spans="1:8" s="72" customFormat="1" ht="12.75" customHeight="1">
      <c r="A17" s="290"/>
      <c r="B17" s="290"/>
      <c r="C17" s="290"/>
      <c r="D17" s="290"/>
      <c r="E17" s="290"/>
      <c r="F17" s="294" t="s">
        <v>2491</v>
      </c>
      <c r="G17" s="295"/>
      <c r="H17" s="141"/>
    </row>
    <row r="18" spans="1:8" s="72" customFormat="1">
      <c r="A18" s="291"/>
      <c r="B18" s="291"/>
      <c r="C18" s="291"/>
      <c r="D18" s="291"/>
      <c r="E18" s="291"/>
      <c r="F18" s="197" t="s">
        <v>2492</v>
      </c>
      <c r="G18" s="197" t="s">
        <v>2493</v>
      </c>
      <c r="H18" s="141"/>
    </row>
    <row r="19" spans="1:8" s="73" customFormat="1">
      <c r="A19" s="198">
        <v>1</v>
      </c>
      <c r="B19" s="199">
        <v>2</v>
      </c>
      <c r="C19" s="199">
        <v>3</v>
      </c>
      <c r="D19" s="199">
        <v>4</v>
      </c>
      <c r="E19" s="199">
        <v>5</v>
      </c>
      <c r="F19" s="200">
        <v>6</v>
      </c>
      <c r="G19" s="200">
        <v>7</v>
      </c>
      <c r="H19" s="103"/>
    </row>
    <row r="20" spans="1:8" ht="13.5" thickBot="1">
      <c r="A20" s="296"/>
      <c r="B20" s="297"/>
      <c r="C20" s="297"/>
      <c r="D20" s="297"/>
      <c r="E20" s="297"/>
      <c r="F20" s="297"/>
      <c r="G20" s="297"/>
    </row>
    <row r="21" spans="1:8" s="70" customFormat="1" ht="13.5" thickTop="1">
      <c r="A21" s="298" t="s">
        <v>2494</v>
      </c>
      <c r="B21" s="299"/>
      <c r="C21" s="299"/>
      <c r="D21" s="299"/>
      <c r="E21" s="299"/>
      <c r="F21" s="299"/>
      <c r="G21" s="299"/>
      <c r="H21" s="148"/>
    </row>
    <row r="22" spans="1:8" s="70" customFormat="1">
      <c r="A22" s="201"/>
      <c r="B22" s="202"/>
      <c r="C22" s="203" t="s">
        <v>2443</v>
      </c>
      <c r="D22" s="204"/>
      <c r="E22" s="205"/>
      <c r="F22" s="205"/>
      <c r="G22" s="206"/>
      <c r="H22" s="133"/>
    </row>
    <row r="23" spans="1:8" s="70" customFormat="1">
      <c r="A23" s="207" t="s">
        <v>231</v>
      </c>
      <c r="B23" s="208" t="s">
        <v>231</v>
      </c>
      <c r="C23" s="208" t="s">
        <v>236</v>
      </c>
      <c r="D23" s="209" t="s">
        <v>237</v>
      </c>
      <c r="E23" s="210">
        <v>2256.1037000000001</v>
      </c>
      <c r="F23" s="211"/>
      <c r="G23" s="212"/>
      <c r="H23" s="133"/>
    </row>
    <row r="24" spans="1:8" s="70" customFormat="1">
      <c r="A24" s="207" t="s">
        <v>245</v>
      </c>
      <c r="B24" s="208" t="s">
        <v>239</v>
      </c>
      <c r="C24" s="208" t="s">
        <v>240</v>
      </c>
      <c r="D24" s="209" t="s">
        <v>237</v>
      </c>
      <c r="E24" s="210">
        <v>113.4529</v>
      </c>
      <c r="F24" s="211"/>
      <c r="G24" s="212"/>
      <c r="H24" s="133"/>
    </row>
    <row r="25" spans="1:8" s="70" customFormat="1">
      <c r="A25" s="214"/>
      <c r="B25" s="285" t="s">
        <v>2496</v>
      </c>
      <c r="C25" s="286"/>
      <c r="D25" s="215" t="s">
        <v>2497</v>
      </c>
      <c r="E25" s="216"/>
      <c r="F25" s="216"/>
      <c r="G25" s="217"/>
      <c r="H25" s="133"/>
    </row>
    <row r="26" spans="1:8" s="70" customFormat="1">
      <c r="A26" s="287"/>
      <c r="B26" s="288"/>
      <c r="C26" s="288"/>
      <c r="D26" s="288"/>
      <c r="E26" s="288"/>
      <c r="F26" s="288"/>
      <c r="G26" s="288"/>
      <c r="H26" s="133"/>
    </row>
    <row r="27" spans="1:8" s="70" customFormat="1">
      <c r="A27" s="201"/>
      <c r="B27" s="202"/>
      <c r="C27" s="203" t="s">
        <v>2503</v>
      </c>
      <c r="D27" s="204"/>
      <c r="E27" s="205"/>
      <c r="F27" s="205"/>
      <c r="G27" s="206"/>
      <c r="H27" s="133"/>
    </row>
    <row r="28" spans="1:8" s="70" customFormat="1">
      <c r="A28" s="207" t="s">
        <v>239</v>
      </c>
      <c r="B28" s="208" t="s">
        <v>302</v>
      </c>
      <c r="C28" s="208" t="s">
        <v>2504</v>
      </c>
      <c r="D28" s="209" t="s">
        <v>274</v>
      </c>
      <c r="E28" s="210">
        <v>1.236</v>
      </c>
      <c r="F28" s="211">
        <v>0</v>
      </c>
      <c r="G28" s="213">
        <v>0</v>
      </c>
      <c r="H28" s="133"/>
    </row>
    <row r="29" spans="1:8" s="70" customFormat="1">
      <c r="A29" s="214"/>
      <c r="B29" s="285" t="s">
        <v>2505</v>
      </c>
      <c r="C29" s="286"/>
      <c r="D29" s="215" t="s">
        <v>2497</v>
      </c>
      <c r="E29" s="216"/>
      <c r="F29" s="216"/>
      <c r="G29" s="218">
        <v>0</v>
      </c>
      <c r="H29" s="133"/>
    </row>
    <row r="30" spans="1:8" s="70" customFormat="1">
      <c r="A30" s="287"/>
      <c r="B30" s="288"/>
      <c r="C30" s="288"/>
      <c r="D30" s="288"/>
      <c r="E30" s="288"/>
      <c r="F30" s="288"/>
      <c r="G30" s="288"/>
      <c r="H30" s="133"/>
    </row>
    <row r="31" spans="1:8" s="70" customFormat="1">
      <c r="A31" s="201"/>
      <c r="B31" s="202"/>
      <c r="C31" s="203" t="s">
        <v>2444</v>
      </c>
      <c r="D31" s="204"/>
      <c r="E31" s="205"/>
      <c r="F31" s="205"/>
      <c r="G31" s="206"/>
      <c r="H31" s="133"/>
    </row>
    <row r="32" spans="1:8" s="70" customFormat="1">
      <c r="A32" s="207" t="s">
        <v>256</v>
      </c>
      <c r="B32" s="208" t="s">
        <v>331</v>
      </c>
      <c r="C32" s="208" t="s">
        <v>332</v>
      </c>
      <c r="D32" s="209" t="s">
        <v>244</v>
      </c>
      <c r="E32" s="210">
        <v>4.5959000000000003</v>
      </c>
      <c r="F32" s="211"/>
      <c r="G32" s="212"/>
      <c r="H32" s="133"/>
    </row>
    <row r="33" spans="1:8" s="70" customFormat="1">
      <c r="A33" s="207" t="s">
        <v>260</v>
      </c>
      <c r="B33" s="208" t="s">
        <v>1116</v>
      </c>
      <c r="C33" s="208" t="s">
        <v>2506</v>
      </c>
      <c r="D33" s="209" t="s">
        <v>244</v>
      </c>
      <c r="E33" s="210">
        <v>1.6333</v>
      </c>
      <c r="F33" s="211"/>
      <c r="G33" s="212"/>
      <c r="H33" s="133"/>
    </row>
    <row r="34" spans="1:8" s="70" customFormat="1">
      <c r="A34" s="207" t="s">
        <v>271</v>
      </c>
      <c r="B34" s="208" t="s">
        <v>1255</v>
      </c>
      <c r="C34" s="208" t="s">
        <v>1256</v>
      </c>
      <c r="D34" s="209" t="s">
        <v>244</v>
      </c>
      <c r="E34" s="210">
        <v>78.696100000000001</v>
      </c>
      <c r="F34" s="211"/>
      <c r="G34" s="212"/>
      <c r="H34" s="133"/>
    </row>
    <row r="35" spans="1:8" s="70" customFormat="1" ht="24">
      <c r="A35" s="207" t="s">
        <v>279</v>
      </c>
      <c r="B35" s="208" t="s">
        <v>285</v>
      </c>
      <c r="C35" s="208" t="s">
        <v>286</v>
      </c>
      <c r="D35" s="209" t="s">
        <v>244</v>
      </c>
      <c r="E35" s="210">
        <v>2.5859000000000001</v>
      </c>
      <c r="F35" s="211"/>
      <c r="G35" s="212"/>
      <c r="H35" s="133"/>
    </row>
    <row r="36" spans="1:8" s="70" customFormat="1" ht="24">
      <c r="A36" s="207" t="s">
        <v>290</v>
      </c>
      <c r="B36" s="208" t="s">
        <v>337</v>
      </c>
      <c r="C36" s="208" t="s">
        <v>338</v>
      </c>
      <c r="D36" s="209" t="s">
        <v>244</v>
      </c>
      <c r="E36" s="210">
        <v>1.7770999999999999</v>
      </c>
      <c r="F36" s="211"/>
      <c r="G36" s="212"/>
      <c r="H36" s="133"/>
    </row>
    <row r="37" spans="1:8" s="70" customFormat="1" ht="24">
      <c r="A37" s="207" t="s">
        <v>302</v>
      </c>
      <c r="B37" s="208" t="s">
        <v>2507</v>
      </c>
      <c r="C37" s="208" t="s">
        <v>2508</v>
      </c>
      <c r="D37" s="209" t="s">
        <v>244</v>
      </c>
      <c r="E37" s="210">
        <v>0.80600000000000005</v>
      </c>
      <c r="F37" s="211"/>
      <c r="G37" s="212"/>
      <c r="H37" s="133"/>
    </row>
    <row r="38" spans="1:8" s="70" customFormat="1" ht="24">
      <c r="A38" s="207" t="s">
        <v>315</v>
      </c>
      <c r="B38" s="208" t="s">
        <v>2509</v>
      </c>
      <c r="C38" s="208" t="s">
        <v>2510</v>
      </c>
      <c r="D38" s="209" t="s">
        <v>244</v>
      </c>
      <c r="E38" s="210">
        <v>8.7650000000000006</v>
      </c>
      <c r="F38" s="211"/>
      <c r="G38" s="212"/>
      <c r="H38" s="133"/>
    </row>
    <row r="39" spans="1:8" s="70" customFormat="1">
      <c r="A39" s="207" t="s">
        <v>325</v>
      </c>
      <c r="B39" s="208" t="s">
        <v>2511</v>
      </c>
      <c r="C39" s="208" t="s">
        <v>2512</v>
      </c>
      <c r="D39" s="209" t="s">
        <v>244</v>
      </c>
      <c r="E39" s="210">
        <v>0.13408200000000001</v>
      </c>
      <c r="F39" s="211"/>
      <c r="G39" s="212"/>
      <c r="H39" s="133"/>
    </row>
    <row r="40" spans="1:8" s="70" customFormat="1">
      <c r="A40" s="207" t="s">
        <v>368</v>
      </c>
      <c r="B40" s="208" t="s">
        <v>2513</v>
      </c>
      <c r="C40" s="208" t="s">
        <v>2514</v>
      </c>
      <c r="D40" s="209" t="s">
        <v>244</v>
      </c>
      <c r="E40" s="210">
        <v>0.48</v>
      </c>
      <c r="F40" s="211"/>
      <c r="G40" s="212"/>
      <c r="H40" s="133"/>
    </row>
    <row r="41" spans="1:8" s="70" customFormat="1" ht="24">
      <c r="A41" s="207" t="s">
        <v>404</v>
      </c>
      <c r="B41" s="208" t="s">
        <v>2515</v>
      </c>
      <c r="C41" s="208" t="s">
        <v>2516</v>
      </c>
      <c r="D41" s="209" t="s">
        <v>244</v>
      </c>
      <c r="E41" s="210">
        <v>0.94979999999999998</v>
      </c>
      <c r="F41" s="211"/>
      <c r="G41" s="212"/>
      <c r="H41" s="133"/>
    </row>
    <row r="42" spans="1:8" s="70" customFormat="1" ht="24">
      <c r="A42" s="207" t="s">
        <v>408</v>
      </c>
      <c r="B42" s="208" t="s">
        <v>2517</v>
      </c>
      <c r="C42" s="208" t="s">
        <v>2518</v>
      </c>
      <c r="D42" s="209" t="s">
        <v>244</v>
      </c>
      <c r="E42" s="210">
        <v>0.75519999999999998</v>
      </c>
      <c r="F42" s="211"/>
      <c r="G42" s="212"/>
      <c r="H42" s="133"/>
    </row>
    <row r="43" spans="1:8" s="70" customFormat="1">
      <c r="A43" s="207" t="s">
        <v>422</v>
      </c>
      <c r="B43" s="208" t="s">
        <v>1965</v>
      </c>
      <c r="C43" s="208" t="s">
        <v>1966</v>
      </c>
      <c r="D43" s="209" t="s">
        <v>244</v>
      </c>
      <c r="E43" s="210">
        <v>1.7299999999999999E-2</v>
      </c>
      <c r="F43" s="211"/>
      <c r="G43" s="212"/>
      <c r="H43" s="133"/>
    </row>
    <row r="44" spans="1:8" s="70" customFormat="1" ht="36">
      <c r="A44" s="207" t="s">
        <v>430</v>
      </c>
      <c r="B44" s="208" t="s">
        <v>2519</v>
      </c>
      <c r="C44" s="208" t="s">
        <v>2520</v>
      </c>
      <c r="D44" s="209" t="s">
        <v>244</v>
      </c>
      <c r="E44" s="210">
        <v>0.6</v>
      </c>
      <c r="F44" s="211"/>
      <c r="G44" s="212"/>
      <c r="H44" s="133"/>
    </row>
    <row r="45" spans="1:8" s="70" customFormat="1" ht="24">
      <c r="A45" s="207" t="s">
        <v>445</v>
      </c>
      <c r="B45" s="208" t="s">
        <v>578</v>
      </c>
      <c r="C45" s="208" t="s">
        <v>579</v>
      </c>
      <c r="D45" s="209" t="s">
        <v>244</v>
      </c>
      <c r="E45" s="210">
        <v>10.2317</v>
      </c>
      <c r="F45" s="211"/>
      <c r="G45" s="212"/>
      <c r="H45" s="133"/>
    </row>
    <row r="46" spans="1:8" s="70" customFormat="1">
      <c r="A46" s="207" t="s">
        <v>461</v>
      </c>
      <c r="B46" s="208" t="s">
        <v>512</v>
      </c>
      <c r="C46" s="208" t="s">
        <v>344</v>
      </c>
      <c r="D46" s="209" t="s">
        <v>244</v>
      </c>
      <c r="E46" s="210">
        <v>1.7561</v>
      </c>
      <c r="F46" s="211"/>
      <c r="G46" s="212"/>
      <c r="H46" s="133"/>
    </row>
    <row r="47" spans="1:8" s="70" customFormat="1">
      <c r="A47" s="207" t="s">
        <v>463</v>
      </c>
      <c r="B47" s="208" t="s">
        <v>343</v>
      </c>
      <c r="C47" s="208" t="s">
        <v>344</v>
      </c>
      <c r="D47" s="209" t="s">
        <v>244</v>
      </c>
      <c r="E47" s="210">
        <v>6.2758000000000003</v>
      </c>
      <c r="F47" s="211"/>
      <c r="G47" s="212"/>
      <c r="H47" s="133"/>
    </row>
    <row r="48" spans="1:8" s="70" customFormat="1">
      <c r="A48" s="207" t="s">
        <v>465</v>
      </c>
      <c r="B48" s="208" t="s">
        <v>2521</v>
      </c>
      <c r="C48" s="208" t="s">
        <v>2522</v>
      </c>
      <c r="D48" s="209" t="s">
        <v>244</v>
      </c>
      <c r="E48" s="210">
        <v>0.79120000000000001</v>
      </c>
      <c r="F48" s="211"/>
      <c r="G48" s="212"/>
      <c r="H48" s="133"/>
    </row>
    <row r="49" spans="1:8" s="70" customFormat="1">
      <c r="A49" s="207" t="s">
        <v>466</v>
      </c>
      <c r="B49" s="208" t="s">
        <v>385</v>
      </c>
      <c r="C49" s="208" t="s">
        <v>386</v>
      </c>
      <c r="D49" s="209" t="s">
        <v>244</v>
      </c>
      <c r="E49" s="210">
        <v>5.4112999999999998</v>
      </c>
      <c r="F49" s="211"/>
      <c r="G49" s="212"/>
      <c r="H49" s="133"/>
    </row>
    <row r="50" spans="1:8" s="70" customFormat="1">
      <c r="A50" s="207" t="s">
        <v>469</v>
      </c>
      <c r="B50" s="208" t="s">
        <v>2180</v>
      </c>
      <c r="C50" s="208" t="s">
        <v>1385</v>
      </c>
      <c r="D50" s="209" t="s">
        <v>244</v>
      </c>
      <c r="E50" s="210">
        <v>0.7</v>
      </c>
      <c r="F50" s="211"/>
      <c r="G50" s="212"/>
      <c r="H50" s="133"/>
    </row>
    <row r="51" spans="1:8" s="70" customFormat="1">
      <c r="A51" s="207" t="s">
        <v>486</v>
      </c>
      <c r="B51" s="208" t="s">
        <v>2523</v>
      </c>
      <c r="C51" s="208" t="s">
        <v>2524</v>
      </c>
      <c r="D51" s="209" t="s">
        <v>244</v>
      </c>
      <c r="E51" s="210">
        <v>4.2220000000000004</v>
      </c>
      <c r="F51" s="211"/>
      <c r="G51" s="212"/>
      <c r="H51" s="133"/>
    </row>
    <row r="52" spans="1:8" s="70" customFormat="1">
      <c r="A52" s="207" t="s">
        <v>496</v>
      </c>
      <c r="B52" s="208" t="s">
        <v>1384</v>
      </c>
      <c r="C52" s="208" t="s">
        <v>1385</v>
      </c>
      <c r="D52" s="209" t="s">
        <v>244</v>
      </c>
      <c r="E52" s="210">
        <v>5.7134999999999998</v>
      </c>
      <c r="F52" s="211"/>
      <c r="G52" s="212"/>
      <c r="H52" s="133"/>
    </row>
    <row r="53" spans="1:8" s="70" customFormat="1" ht="24">
      <c r="A53" s="207" t="s">
        <v>505</v>
      </c>
      <c r="B53" s="208" t="s">
        <v>2525</v>
      </c>
      <c r="C53" s="208" t="s">
        <v>2526</v>
      </c>
      <c r="D53" s="209" t="s">
        <v>244</v>
      </c>
      <c r="E53" s="210">
        <v>2.9232</v>
      </c>
      <c r="F53" s="211"/>
      <c r="G53" s="212"/>
      <c r="H53" s="133"/>
    </row>
    <row r="54" spans="1:8" s="70" customFormat="1">
      <c r="A54" s="214"/>
      <c r="B54" s="285" t="s">
        <v>2498</v>
      </c>
      <c r="C54" s="286"/>
      <c r="D54" s="215" t="s">
        <v>2497</v>
      </c>
      <c r="E54" s="216"/>
      <c r="F54" s="216"/>
      <c r="G54" s="217"/>
      <c r="H54" s="133"/>
    </row>
    <row r="55" spans="1:8" s="70" customFormat="1">
      <c r="A55" s="214"/>
      <c r="B55" s="285" t="s">
        <v>2499</v>
      </c>
      <c r="C55" s="286"/>
      <c r="D55" s="215" t="s">
        <v>2497</v>
      </c>
      <c r="E55" s="216"/>
      <c r="F55" s="216"/>
      <c r="G55" s="218" t="s">
        <v>2495</v>
      </c>
      <c r="H55" s="133"/>
    </row>
    <row r="56" spans="1:8" s="70" customFormat="1">
      <c r="A56" s="287"/>
      <c r="B56" s="288"/>
      <c r="C56" s="288"/>
      <c r="D56" s="288"/>
      <c r="E56" s="288"/>
      <c r="F56" s="288"/>
      <c r="G56" s="288"/>
      <c r="H56" s="133"/>
    </row>
    <row r="57" spans="1:8" s="70" customFormat="1">
      <c r="A57" s="201"/>
      <c r="B57" s="202"/>
      <c r="C57" s="203" t="s">
        <v>2445</v>
      </c>
      <c r="D57" s="204"/>
      <c r="E57" s="205"/>
      <c r="F57" s="205"/>
      <c r="G57" s="206"/>
      <c r="H57" s="133"/>
    </row>
    <row r="58" spans="1:8" s="70" customFormat="1" ht="36">
      <c r="A58" s="207" t="s">
        <v>513</v>
      </c>
      <c r="B58" s="208" t="s">
        <v>2527</v>
      </c>
      <c r="C58" s="208" t="s">
        <v>2528</v>
      </c>
      <c r="D58" s="209" t="s">
        <v>274</v>
      </c>
      <c r="E58" s="210">
        <v>8.8000000000000005E-3</v>
      </c>
      <c r="F58" s="211"/>
      <c r="G58" s="212"/>
      <c r="H58" s="133"/>
    </row>
    <row r="59" spans="1:8" s="70" customFormat="1">
      <c r="A59" s="207" t="s">
        <v>515</v>
      </c>
      <c r="B59" s="208" t="s">
        <v>2529</v>
      </c>
      <c r="C59" s="208" t="s">
        <v>2530</v>
      </c>
      <c r="D59" s="209" t="s">
        <v>396</v>
      </c>
      <c r="E59" s="210">
        <v>5.6</v>
      </c>
      <c r="F59" s="211"/>
      <c r="G59" s="212"/>
      <c r="H59" s="133"/>
    </row>
    <row r="60" spans="1:8" s="70" customFormat="1">
      <c r="A60" s="207" t="s">
        <v>518</v>
      </c>
      <c r="B60" s="208" t="s">
        <v>299</v>
      </c>
      <c r="C60" s="208" t="s">
        <v>300</v>
      </c>
      <c r="D60" s="209" t="s">
        <v>270</v>
      </c>
      <c r="E60" s="210">
        <v>8.1716999999999995</v>
      </c>
      <c r="F60" s="211"/>
      <c r="G60" s="212"/>
      <c r="H60" s="133"/>
    </row>
    <row r="61" spans="1:8" s="70" customFormat="1" ht="24">
      <c r="A61" s="207" t="s">
        <v>541</v>
      </c>
      <c r="B61" s="208" t="s">
        <v>2531</v>
      </c>
      <c r="C61" s="208" t="s">
        <v>2532</v>
      </c>
      <c r="D61" s="209" t="s">
        <v>270</v>
      </c>
      <c r="E61" s="210">
        <v>5.6000000000000001E-2</v>
      </c>
      <c r="F61" s="211"/>
      <c r="G61" s="212"/>
      <c r="H61" s="133"/>
    </row>
    <row r="62" spans="1:8" s="70" customFormat="1">
      <c r="A62" s="207" t="s">
        <v>560</v>
      </c>
      <c r="B62" s="208" t="s">
        <v>2533</v>
      </c>
      <c r="C62" s="208" t="s">
        <v>2534</v>
      </c>
      <c r="D62" s="209" t="s">
        <v>270</v>
      </c>
      <c r="E62" s="210">
        <v>6.0000000000000001E-3</v>
      </c>
      <c r="F62" s="211"/>
      <c r="G62" s="212"/>
      <c r="H62" s="133"/>
    </row>
    <row r="63" spans="1:8" s="70" customFormat="1">
      <c r="A63" s="207" t="s">
        <v>562</v>
      </c>
      <c r="B63" s="208" t="s">
        <v>2535</v>
      </c>
      <c r="C63" s="208" t="s">
        <v>2536</v>
      </c>
      <c r="D63" s="209" t="s">
        <v>2537</v>
      </c>
      <c r="E63" s="210">
        <v>140</v>
      </c>
      <c r="F63" s="211"/>
      <c r="G63" s="212"/>
      <c r="H63" s="133"/>
    </row>
    <row r="64" spans="1:8" s="70" customFormat="1" ht="24">
      <c r="A64" s="207" t="s">
        <v>563</v>
      </c>
      <c r="B64" s="208" t="s">
        <v>2538</v>
      </c>
      <c r="C64" s="208" t="s">
        <v>2539</v>
      </c>
      <c r="D64" s="209" t="s">
        <v>274</v>
      </c>
      <c r="E64" s="210">
        <v>4.17E-4</v>
      </c>
      <c r="F64" s="211"/>
      <c r="G64" s="212"/>
      <c r="H64" s="133"/>
    </row>
    <row r="65" spans="1:8" s="70" customFormat="1">
      <c r="A65" s="207" t="s">
        <v>564</v>
      </c>
      <c r="B65" s="208" t="s">
        <v>2540</v>
      </c>
      <c r="C65" s="208" t="s">
        <v>2541</v>
      </c>
      <c r="D65" s="209" t="s">
        <v>274</v>
      </c>
      <c r="E65" s="210">
        <v>3.0000000000000001E-5</v>
      </c>
      <c r="F65" s="211"/>
      <c r="G65" s="212"/>
      <c r="H65" s="133"/>
    </row>
    <row r="66" spans="1:8" s="70" customFormat="1">
      <c r="A66" s="207" t="s">
        <v>567</v>
      </c>
      <c r="B66" s="208" t="s">
        <v>1263</v>
      </c>
      <c r="C66" s="208" t="s">
        <v>1264</v>
      </c>
      <c r="D66" s="209" t="s">
        <v>274</v>
      </c>
      <c r="E66" s="210">
        <v>5.463E-3</v>
      </c>
      <c r="F66" s="211"/>
      <c r="G66" s="212"/>
      <c r="H66" s="133"/>
    </row>
    <row r="67" spans="1:8" s="70" customFormat="1">
      <c r="A67" s="207" t="s">
        <v>598</v>
      </c>
      <c r="B67" s="208" t="s">
        <v>2542</v>
      </c>
      <c r="C67" s="208" t="s">
        <v>2543</v>
      </c>
      <c r="D67" s="209" t="s">
        <v>274</v>
      </c>
      <c r="E67" s="210">
        <v>1.6000000000000001E-4</v>
      </c>
      <c r="F67" s="211"/>
      <c r="G67" s="212"/>
      <c r="H67" s="133"/>
    </row>
    <row r="68" spans="1:8" s="70" customFormat="1">
      <c r="A68" s="207" t="s">
        <v>614</v>
      </c>
      <c r="B68" s="208" t="s">
        <v>2544</v>
      </c>
      <c r="C68" s="208" t="s">
        <v>2545</v>
      </c>
      <c r="D68" s="209" t="s">
        <v>274</v>
      </c>
      <c r="E68" s="210">
        <v>1.5E-5</v>
      </c>
      <c r="F68" s="211"/>
      <c r="G68" s="212"/>
      <c r="H68" s="133"/>
    </row>
    <row r="69" spans="1:8" s="70" customFormat="1">
      <c r="A69" s="207" t="s">
        <v>615</v>
      </c>
      <c r="B69" s="208" t="s">
        <v>350</v>
      </c>
      <c r="C69" s="208" t="s">
        <v>351</v>
      </c>
      <c r="D69" s="209" t="s">
        <v>274</v>
      </c>
      <c r="E69" s="210">
        <v>1.2E-4</v>
      </c>
      <c r="F69" s="211"/>
      <c r="G69" s="212"/>
      <c r="H69" s="133"/>
    </row>
    <row r="70" spans="1:8" s="70" customFormat="1">
      <c r="A70" s="207" t="s">
        <v>617</v>
      </c>
      <c r="B70" s="208" t="s">
        <v>2546</v>
      </c>
      <c r="C70" s="208" t="s">
        <v>2547</v>
      </c>
      <c r="D70" s="209" t="s">
        <v>2548</v>
      </c>
      <c r="E70" s="210">
        <v>0.12</v>
      </c>
      <c r="F70" s="211"/>
      <c r="G70" s="212"/>
      <c r="H70" s="133"/>
    </row>
    <row r="71" spans="1:8" s="70" customFormat="1">
      <c r="A71" s="207" t="s">
        <v>619</v>
      </c>
      <c r="B71" s="208" t="s">
        <v>2549</v>
      </c>
      <c r="C71" s="208" t="s">
        <v>2550</v>
      </c>
      <c r="D71" s="209" t="s">
        <v>1955</v>
      </c>
      <c r="E71" s="210">
        <v>0.4</v>
      </c>
      <c r="F71" s="211"/>
      <c r="G71" s="212"/>
      <c r="H71" s="133"/>
    </row>
    <row r="72" spans="1:8" s="70" customFormat="1">
      <c r="A72" s="207" t="s">
        <v>621</v>
      </c>
      <c r="B72" s="208" t="s">
        <v>2551</v>
      </c>
      <c r="C72" s="208" t="s">
        <v>2552</v>
      </c>
      <c r="D72" s="209" t="s">
        <v>274</v>
      </c>
      <c r="E72" s="210">
        <v>1.8000000000000001E-4</v>
      </c>
      <c r="F72" s="211"/>
      <c r="G72" s="212"/>
      <c r="H72" s="133"/>
    </row>
    <row r="73" spans="1:8" s="70" customFormat="1">
      <c r="A73" s="207" t="s">
        <v>642</v>
      </c>
      <c r="B73" s="208" t="s">
        <v>2553</v>
      </c>
      <c r="C73" s="208" t="s">
        <v>2554</v>
      </c>
      <c r="D73" s="209" t="s">
        <v>396</v>
      </c>
      <c r="E73" s="210">
        <v>8.6039999999999992</v>
      </c>
      <c r="F73" s="211"/>
      <c r="G73" s="212"/>
      <c r="H73" s="133"/>
    </row>
    <row r="74" spans="1:8" s="70" customFormat="1">
      <c r="A74" s="207" t="s">
        <v>655</v>
      </c>
      <c r="B74" s="208" t="s">
        <v>2555</v>
      </c>
      <c r="C74" s="208" t="s">
        <v>1954</v>
      </c>
      <c r="D74" s="209" t="s">
        <v>1933</v>
      </c>
      <c r="E74" s="210">
        <v>5.0999999999999996</v>
      </c>
      <c r="F74" s="211"/>
      <c r="G74" s="212"/>
      <c r="H74" s="133"/>
    </row>
    <row r="75" spans="1:8" s="70" customFormat="1">
      <c r="A75" s="207" t="s">
        <v>656</v>
      </c>
      <c r="B75" s="208" t="s">
        <v>2556</v>
      </c>
      <c r="C75" s="208" t="s">
        <v>2557</v>
      </c>
      <c r="D75" s="209" t="s">
        <v>396</v>
      </c>
      <c r="E75" s="210">
        <v>6.2140000000000004</v>
      </c>
      <c r="F75" s="211"/>
      <c r="G75" s="212"/>
      <c r="H75" s="133"/>
    </row>
    <row r="76" spans="1:8" s="70" customFormat="1">
      <c r="A76" s="207" t="s">
        <v>657</v>
      </c>
      <c r="B76" s="208" t="s">
        <v>2558</v>
      </c>
      <c r="C76" s="208" t="s">
        <v>1264</v>
      </c>
      <c r="D76" s="209" t="s">
        <v>396</v>
      </c>
      <c r="E76" s="210">
        <v>0.32</v>
      </c>
      <c r="F76" s="211"/>
      <c r="G76" s="212"/>
      <c r="H76" s="133"/>
    </row>
    <row r="77" spans="1:8" s="70" customFormat="1">
      <c r="A77" s="207" t="s">
        <v>659</v>
      </c>
      <c r="B77" s="208" t="s">
        <v>2559</v>
      </c>
      <c r="C77" s="208" t="s">
        <v>2560</v>
      </c>
      <c r="D77" s="209" t="s">
        <v>396</v>
      </c>
      <c r="E77" s="210">
        <v>2.3268E-2</v>
      </c>
      <c r="F77" s="211"/>
      <c r="G77" s="212"/>
      <c r="H77" s="133"/>
    </row>
    <row r="78" spans="1:8" s="70" customFormat="1">
      <c r="A78" s="207" t="s">
        <v>660</v>
      </c>
      <c r="B78" s="208" t="s">
        <v>1836</v>
      </c>
      <c r="C78" s="208" t="s">
        <v>1837</v>
      </c>
      <c r="D78" s="209" t="s">
        <v>274</v>
      </c>
      <c r="E78" s="210">
        <v>5.5574999999999999E-2</v>
      </c>
      <c r="F78" s="211"/>
      <c r="G78" s="212"/>
      <c r="H78" s="133"/>
    </row>
    <row r="79" spans="1:8" s="70" customFormat="1" ht="24">
      <c r="A79" s="207" t="s">
        <v>661</v>
      </c>
      <c r="B79" s="208" t="s">
        <v>2561</v>
      </c>
      <c r="C79" s="208" t="s">
        <v>2562</v>
      </c>
      <c r="D79" s="209" t="s">
        <v>274</v>
      </c>
      <c r="E79" s="210">
        <v>4.0200000000000001E-4</v>
      </c>
      <c r="F79" s="211"/>
      <c r="G79" s="212"/>
      <c r="H79" s="133"/>
    </row>
    <row r="80" spans="1:8" s="70" customFormat="1" ht="24">
      <c r="A80" s="207" t="s">
        <v>663</v>
      </c>
      <c r="B80" s="208" t="s">
        <v>2563</v>
      </c>
      <c r="C80" s="208" t="s">
        <v>2564</v>
      </c>
      <c r="D80" s="209" t="s">
        <v>274</v>
      </c>
      <c r="E80" s="210">
        <v>9.9999999999999995E-7</v>
      </c>
      <c r="F80" s="211"/>
      <c r="G80" s="212"/>
      <c r="H80" s="133"/>
    </row>
    <row r="81" spans="1:8" s="70" customFormat="1">
      <c r="A81" s="207" t="s">
        <v>684</v>
      </c>
      <c r="B81" s="208" t="s">
        <v>2565</v>
      </c>
      <c r="C81" s="208" t="s">
        <v>2566</v>
      </c>
      <c r="D81" s="209" t="s">
        <v>396</v>
      </c>
      <c r="E81" s="210">
        <v>5.8540000000000001</v>
      </c>
      <c r="F81" s="211"/>
      <c r="G81" s="212"/>
      <c r="H81" s="133"/>
    </row>
    <row r="82" spans="1:8" s="70" customFormat="1">
      <c r="A82" s="207" t="s">
        <v>697</v>
      </c>
      <c r="B82" s="208" t="s">
        <v>2567</v>
      </c>
      <c r="C82" s="208" t="s">
        <v>2568</v>
      </c>
      <c r="D82" s="209" t="s">
        <v>274</v>
      </c>
      <c r="E82" s="210">
        <v>8.0000000000000007E-5</v>
      </c>
      <c r="F82" s="211"/>
      <c r="G82" s="212"/>
      <c r="H82" s="133"/>
    </row>
    <row r="83" spans="1:8" s="70" customFormat="1">
      <c r="A83" s="207" t="s">
        <v>698</v>
      </c>
      <c r="B83" s="208" t="s">
        <v>2569</v>
      </c>
      <c r="C83" s="208" t="s">
        <v>2570</v>
      </c>
      <c r="D83" s="209" t="s">
        <v>396</v>
      </c>
      <c r="E83" s="210">
        <v>9.5999999999999992E-3</v>
      </c>
      <c r="F83" s="211"/>
      <c r="G83" s="212"/>
      <c r="H83" s="133"/>
    </row>
    <row r="84" spans="1:8" s="70" customFormat="1">
      <c r="A84" s="207" t="s">
        <v>700</v>
      </c>
      <c r="B84" s="208" t="s">
        <v>2571</v>
      </c>
      <c r="C84" s="208" t="s">
        <v>2572</v>
      </c>
      <c r="D84" s="209" t="s">
        <v>274</v>
      </c>
      <c r="E84" s="210">
        <v>2.3609999999999998E-3</v>
      </c>
      <c r="F84" s="211"/>
      <c r="G84" s="212"/>
      <c r="H84" s="133"/>
    </row>
    <row r="85" spans="1:8" s="70" customFormat="1">
      <c r="A85" s="207" t="s">
        <v>721</v>
      </c>
      <c r="B85" s="208" t="s">
        <v>2573</v>
      </c>
      <c r="C85" s="208" t="s">
        <v>2574</v>
      </c>
      <c r="D85" s="209" t="s">
        <v>396</v>
      </c>
      <c r="E85" s="210">
        <v>0.08</v>
      </c>
      <c r="F85" s="211"/>
      <c r="G85" s="212"/>
      <c r="H85" s="133"/>
    </row>
    <row r="86" spans="1:8" s="70" customFormat="1">
      <c r="A86" s="207" t="s">
        <v>734</v>
      </c>
      <c r="B86" s="208" t="s">
        <v>2575</v>
      </c>
      <c r="C86" s="208" t="s">
        <v>2576</v>
      </c>
      <c r="D86" s="209" t="s">
        <v>396</v>
      </c>
      <c r="E86" s="210">
        <v>0.25596000000000002</v>
      </c>
      <c r="F86" s="211"/>
      <c r="G86" s="212"/>
      <c r="H86" s="133"/>
    </row>
    <row r="87" spans="1:8" s="70" customFormat="1">
      <c r="A87" s="207" t="s">
        <v>735</v>
      </c>
      <c r="B87" s="208" t="s">
        <v>2577</v>
      </c>
      <c r="C87" s="208" t="s">
        <v>2578</v>
      </c>
      <c r="D87" s="209" t="s">
        <v>274</v>
      </c>
      <c r="E87" s="210">
        <v>3.79E-4</v>
      </c>
      <c r="F87" s="211"/>
      <c r="G87" s="212"/>
      <c r="H87" s="133"/>
    </row>
    <row r="88" spans="1:8" s="70" customFormat="1">
      <c r="A88" s="207" t="s">
        <v>736</v>
      </c>
      <c r="B88" s="208" t="s">
        <v>2579</v>
      </c>
      <c r="C88" s="208" t="s">
        <v>2576</v>
      </c>
      <c r="D88" s="209" t="s">
        <v>396</v>
      </c>
      <c r="E88" s="210">
        <v>5.5000000000000003E-4</v>
      </c>
      <c r="F88" s="211"/>
      <c r="G88" s="212"/>
      <c r="H88" s="133"/>
    </row>
    <row r="89" spans="1:8" s="70" customFormat="1">
      <c r="A89" s="207" t="s">
        <v>737</v>
      </c>
      <c r="B89" s="208" t="s">
        <v>2580</v>
      </c>
      <c r="C89" s="208" t="s">
        <v>2581</v>
      </c>
      <c r="D89" s="209" t="s">
        <v>396</v>
      </c>
      <c r="E89" s="210">
        <v>4.0495000000000001</v>
      </c>
      <c r="F89" s="211"/>
      <c r="G89" s="212"/>
      <c r="H89" s="133"/>
    </row>
    <row r="90" spans="1:8" s="70" customFormat="1">
      <c r="A90" s="207" t="s">
        <v>739</v>
      </c>
      <c r="B90" s="208" t="s">
        <v>2582</v>
      </c>
      <c r="C90" s="208" t="s">
        <v>2583</v>
      </c>
      <c r="D90" s="209" t="s">
        <v>274</v>
      </c>
      <c r="E90" s="210">
        <v>2.5479999999999999E-3</v>
      </c>
      <c r="F90" s="211"/>
      <c r="G90" s="212"/>
      <c r="H90" s="133"/>
    </row>
    <row r="91" spans="1:8" s="70" customFormat="1">
      <c r="A91" s="207" t="s">
        <v>756</v>
      </c>
      <c r="B91" s="208" t="s">
        <v>2584</v>
      </c>
      <c r="C91" s="208" t="s">
        <v>2585</v>
      </c>
      <c r="D91" s="209" t="s">
        <v>274</v>
      </c>
      <c r="E91" s="210">
        <v>5.0000000000000002E-5</v>
      </c>
      <c r="F91" s="211"/>
      <c r="G91" s="212"/>
      <c r="H91" s="133"/>
    </row>
    <row r="92" spans="1:8" s="70" customFormat="1">
      <c r="A92" s="207" t="s">
        <v>758</v>
      </c>
      <c r="B92" s="208" t="s">
        <v>749</v>
      </c>
      <c r="C92" s="208" t="s">
        <v>750</v>
      </c>
      <c r="D92" s="209" t="s">
        <v>274</v>
      </c>
      <c r="E92" s="210">
        <v>3.5E-4</v>
      </c>
      <c r="F92" s="211"/>
      <c r="G92" s="212"/>
      <c r="H92" s="133"/>
    </row>
    <row r="93" spans="1:8" s="70" customFormat="1">
      <c r="A93" s="207" t="s">
        <v>760</v>
      </c>
      <c r="B93" s="208" t="s">
        <v>2586</v>
      </c>
      <c r="C93" s="208" t="s">
        <v>2587</v>
      </c>
      <c r="D93" s="209" t="s">
        <v>274</v>
      </c>
      <c r="E93" s="210">
        <v>1.3780000000000001E-3</v>
      </c>
      <c r="F93" s="211"/>
      <c r="G93" s="212"/>
      <c r="H93" s="133"/>
    </row>
    <row r="94" spans="1:8" s="70" customFormat="1" ht="24">
      <c r="A94" s="207" t="s">
        <v>762</v>
      </c>
      <c r="B94" s="208" t="s">
        <v>2588</v>
      </c>
      <c r="C94" s="208" t="s">
        <v>2589</v>
      </c>
      <c r="D94" s="209" t="s">
        <v>274</v>
      </c>
      <c r="E94" s="210">
        <v>7.0399999999999998E-4</v>
      </c>
      <c r="F94" s="211"/>
      <c r="G94" s="212"/>
      <c r="H94" s="133"/>
    </row>
    <row r="95" spans="1:8" s="70" customFormat="1" ht="24">
      <c r="A95" s="207" t="s">
        <v>764</v>
      </c>
      <c r="B95" s="208" t="s">
        <v>2590</v>
      </c>
      <c r="C95" s="208" t="s">
        <v>2591</v>
      </c>
      <c r="D95" s="209" t="s">
        <v>274</v>
      </c>
      <c r="E95" s="210">
        <v>2.5600000000000002E-3</v>
      </c>
      <c r="F95" s="211"/>
      <c r="G95" s="212"/>
      <c r="H95" s="133"/>
    </row>
    <row r="96" spans="1:8" s="70" customFormat="1" ht="24">
      <c r="A96" s="207" t="s">
        <v>766</v>
      </c>
      <c r="B96" s="208" t="s">
        <v>2592</v>
      </c>
      <c r="C96" s="208" t="s">
        <v>2593</v>
      </c>
      <c r="D96" s="209" t="s">
        <v>274</v>
      </c>
      <c r="E96" s="210">
        <v>4.5449999999999997E-2</v>
      </c>
      <c r="F96" s="211"/>
      <c r="G96" s="212"/>
      <c r="H96" s="133"/>
    </row>
    <row r="97" spans="1:8" s="70" customFormat="1" ht="24">
      <c r="A97" s="207" t="s">
        <v>768</v>
      </c>
      <c r="B97" s="208" t="s">
        <v>2594</v>
      </c>
      <c r="C97" s="208" t="s">
        <v>2595</v>
      </c>
      <c r="D97" s="209" t="s">
        <v>274</v>
      </c>
      <c r="E97" s="210">
        <v>6.9760000000000004E-3</v>
      </c>
      <c r="F97" s="211"/>
      <c r="G97" s="212"/>
      <c r="H97" s="133"/>
    </row>
    <row r="98" spans="1:8" s="70" customFormat="1" ht="48">
      <c r="A98" s="207" t="s">
        <v>770</v>
      </c>
      <c r="B98" s="208" t="s">
        <v>2596</v>
      </c>
      <c r="C98" s="208" t="s">
        <v>2597</v>
      </c>
      <c r="D98" s="209" t="s">
        <v>274</v>
      </c>
      <c r="E98" s="210">
        <v>1.0319999999999999E-2</v>
      </c>
      <c r="F98" s="211"/>
      <c r="G98" s="212"/>
      <c r="H98" s="133"/>
    </row>
    <row r="99" spans="1:8" s="70" customFormat="1" ht="24">
      <c r="A99" s="207" t="s">
        <v>772</v>
      </c>
      <c r="B99" s="208" t="s">
        <v>2598</v>
      </c>
      <c r="C99" s="208" t="s">
        <v>2599</v>
      </c>
      <c r="D99" s="209" t="s">
        <v>274</v>
      </c>
      <c r="E99" s="210">
        <v>2.3999999999999998E-3</v>
      </c>
      <c r="F99" s="211"/>
      <c r="G99" s="212"/>
      <c r="H99" s="133"/>
    </row>
    <row r="100" spans="1:8" s="70" customFormat="1">
      <c r="A100" s="207" t="s">
        <v>775</v>
      </c>
      <c r="B100" s="208" t="s">
        <v>2600</v>
      </c>
      <c r="C100" s="208" t="s">
        <v>2601</v>
      </c>
      <c r="D100" s="209" t="s">
        <v>274</v>
      </c>
      <c r="E100" s="210">
        <v>2.33E-4</v>
      </c>
      <c r="F100" s="211"/>
      <c r="G100" s="212"/>
      <c r="H100" s="133"/>
    </row>
    <row r="101" spans="1:8" s="70" customFormat="1">
      <c r="A101" s="207" t="s">
        <v>796</v>
      </c>
      <c r="B101" s="208" t="s">
        <v>391</v>
      </c>
      <c r="C101" s="208" t="s">
        <v>392</v>
      </c>
      <c r="D101" s="209" t="s">
        <v>270</v>
      </c>
      <c r="E101" s="210">
        <v>0.23319999999999999</v>
      </c>
      <c r="F101" s="211"/>
      <c r="G101" s="212"/>
      <c r="H101" s="133"/>
    </row>
    <row r="102" spans="1:8" s="70" customFormat="1">
      <c r="A102" s="207" t="s">
        <v>809</v>
      </c>
      <c r="B102" s="208" t="s">
        <v>2602</v>
      </c>
      <c r="C102" s="208" t="s">
        <v>2603</v>
      </c>
      <c r="D102" s="209" t="s">
        <v>274</v>
      </c>
      <c r="E102" s="210">
        <v>2.2000000000000001E-4</v>
      </c>
      <c r="F102" s="211"/>
      <c r="G102" s="212"/>
      <c r="H102" s="133"/>
    </row>
    <row r="103" spans="1:8" s="70" customFormat="1">
      <c r="A103" s="207" t="s">
        <v>810</v>
      </c>
      <c r="B103" s="208" t="s">
        <v>2604</v>
      </c>
      <c r="C103" s="208" t="s">
        <v>2605</v>
      </c>
      <c r="D103" s="209" t="s">
        <v>396</v>
      </c>
      <c r="E103" s="210">
        <v>7.0400000000000004E-2</v>
      </c>
      <c r="F103" s="211"/>
      <c r="G103" s="212"/>
      <c r="H103" s="133"/>
    </row>
    <row r="104" spans="1:8" s="70" customFormat="1">
      <c r="A104" s="207" t="s">
        <v>813</v>
      </c>
      <c r="B104" s="208" t="s">
        <v>2606</v>
      </c>
      <c r="C104" s="208" t="s">
        <v>2607</v>
      </c>
      <c r="D104" s="209" t="s">
        <v>396</v>
      </c>
      <c r="E104" s="210">
        <v>7.6200000000000004E-2</v>
      </c>
      <c r="F104" s="211"/>
      <c r="G104" s="212"/>
      <c r="H104" s="133"/>
    </row>
    <row r="105" spans="1:8" s="70" customFormat="1">
      <c r="A105" s="207" t="s">
        <v>839</v>
      </c>
      <c r="B105" s="208" t="s">
        <v>2608</v>
      </c>
      <c r="C105" s="208" t="s">
        <v>2609</v>
      </c>
      <c r="D105" s="209" t="s">
        <v>274</v>
      </c>
      <c r="E105" s="210">
        <v>1E-3</v>
      </c>
      <c r="F105" s="211"/>
      <c r="G105" s="212"/>
      <c r="H105" s="133"/>
    </row>
    <row r="106" spans="1:8" s="70" customFormat="1">
      <c r="A106" s="207" t="s">
        <v>840</v>
      </c>
      <c r="B106" s="208" t="s">
        <v>2610</v>
      </c>
      <c r="C106" s="208" t="s">
        <v>2611</v>
      </c>
      <c r="D106" s="209" t="s">
        <v>274</v>
      </c>
      <c r="E106" s="210">
        <v>4.4180000000000001E-3</v>
      </c>
      <c r="F106" s="211"/>
      <c r="G106" s="212"/>
      <c r="H106" s="133"/>
    </row>
    <row r="107" spans="1:8" s="70" customFormat="1">
      <c r="A107" s="207" t="s">
        <v>842</v>
      </c>
      <c r="B107" s="208" t="s">
        <v>2612</v>
      </c>
      <c r="C107" s="208" t="s">
        <v>2613</v>
      </c>
      <c r="D107" s="209" t="s">
        <v>274</v>
      </c>
      <c r="E107" s="210">
        <v>4.0000000000000003E-5</v>
      </c>
      <c r="F107" s="211"/>
      <c r="G107" s="212"/>
      <c r="H107" s="133"/>
    </row>
    <row r="108" spans="1:8" s="70" customFormat="1">
      <c r="A108" s="207" t="s">
        <v>844</v>
      </c>
      <c r="B108" s="208" t="s">
        <v>2614</v>
      </c>
      <c r="C108" s="208" t="s">
        <v>2615</v>
      </c>
      <c r="D108" s="209" t="s">
        <v>274</v>
      </c>
      <c r="E108" s="210">
        <v>5.7739999999999996E-3</v>
      </c>
      <c r="F108" s="211"/>
      <c r="G108" s="212"/>
      <c r="H108" s="133"/>
    </row>
    <row r="109" spans="1:8" s="70" customFormat="1">
      <c r="A109" s="207" t="s">
        <v>846</v>
      </c>
      <c r="B109" s="208" t="s">
        <v>2616</v>
      </c>
      <c r="C109" s="208" t="s">
        <v>2617</v>
      </c>
      <c r="D109" s="209" t="s">
        <v>396</v>
      </c>
      <c r="E109" s="210">
        <v>0.72299999999999998</v>
      </c>
      <c r="F109" s="211"/>
      <c r="G109" s="212"/>
      <c r="H109" s="133"/>
    </row>
    <row r="110" spans="1:8" s="70" customFormat="1">
      <c r="A110" s="207" t="s">
        <v>848</v>
      </c>
      <c r="B110" s="208" t="s">
        <v>2618</v>
      </c>
      <c r="C110" s="208" t="s">
        <v>2619</v>
      </c>
      <c r="D110" s="209" t="s">
        <v>396</v>
      </c>
      <c r="E110" s="210">
        <v>6.59E-2</v>
      </c>
      <c r="F110" s="211"/>
      <c r="G110" s="212"/>
      <c r="H110" s="133"/>
    </row>
    <row r="111" spans="1:8" s="70" customFormat="1" ht="24">
      <c r="A111" s="207" t="s">
        <v>866</v>
      </c>
      <c r="B111" s="208" t="s">
        <v>2620</v>
      </c>
      <c r="C111" s="208" t="s">
        <v>2621</v>
      </c>
      <c r="D111" s="209" t="s">
        <v>270</v>
      </c>
      <c r="E111" s="210">
        <v>6.0000000000000001E-3</v>
      </c>
      <c r="F111" s="211"/>
      <c r="G111" s="212"/>
      <c r="H111" s="133"/>
    </row>
    <row r="112" spans="1:8" s="70" customFormat="1">
      <c r="A112" s="207" t="s">
        <v>879</v>
      </c>
      <c r="B112" s="208" t="s">
        <v>2622</v>
      </c>
      <c r="C112" s="208" t="s">
        <v>2623</v>
      </c>
      <c r="D112" s="209" t="s">
        <v>396</v>
      </c>
      <c r="E112" s="210">
        <v>0.12</v>
      </c>
      <c r="F112" s="211"/>
      <c r="G112" s="212"/>
      <c r="H112" s="133"/>
    </row>
    <row r="113" spans="1:8" s="70" customFormat="1">
      <c r="A113" s="207" t="s">
        <v>880</v>
      </c>
      <c r="B113" s="208" t="s">
        <v>2624</v>
      </c>
      <c r="C113" s="208" t="s">
        <v>2625</v>
      </c>
      <c r="D113" s="209" t="s">
        <v>274</v>
      </c>
      <c r="E113" s="210">
        <v>2.496E-2</v>
      </c>
      <c r="F113" s="211"/>
      <c r="G113" s="212"/>
      <c r="H113" s="133"/>
    </row>
    <row r="114" spans="1:8" s="70" customFormat="1">
      <c r="A114" s="207" t="s">
        <v>882</v>
      </c>
      <c r="B114" s="208" t="s">
        <v>2626</v>
      </c>
      <c r="C114" s="208" t="s">
        <v>2627</v>
      </c>
      <c r="D114" s="209" t="s">
        <v>1955</v>
      </c>
      <c r="E114" s="210">
        <v>20</v>
      </c>
      <c r="F114" s="211"/>
      <c r="G114" s="212"/>
      <c r="H114" s="133"/>
    </row>
    <row r="115" spans="1:8" s="70" customFormat="1">
      <c r="A115" s="207" t="s">
        <v>898</v>
      </c>
      <c r="B115" s="208" t="s">
        <v>2628</v>
      </c>
      <c r="C115" s="208" t="s">
        <v>2629</v>
      </c>
      <c r="D115" s="209" t="s">
        <v>274</v>
      </c>
      <c r="E115" s="210">
        <v>2.5999999999999998E-5</v>
      </c>
      <c r="F115" s="211"/>
      <c r="G115" s="212"/>
      <c r="H115" s="133"/>
    </row>
    <row r="116" spans="1:8" s="70" customFormat="1" ht="24">
      <c r="A116" s="207" t="s">
        <v>909</v>
      </c>
      <c r="B116" s="208" t="s">
        <v>2630</v>
      </c>
      <c r="C116" s="208" t="s">
        <v>2631</v>
      </c>
      <c r="D116" s="209" t="s">
        <v>396</v>
      </c>
      <c r="E116" s="210">
        <v>0.32</v>
      </c>
      <c r="F116" s="211"/>
      <c r="G116" s="212"/>
      <c r="H116" s="133"/>
    </row>
    <row r="117" spans="1:8" s="70" customFormat="1" ht="24">
      <c r="A117" s="207" t="s">
        <v>910</v>
      </c>
      <c r="B117" s="208" t="s">
        <v>2632</v>
      </c>
      <c r="C117" s="208" t="s">
        <v>2633</v>
      </c>
      <c r="D117" s="209" t="s">
        <v>274</v>
      </c>
      <c r="E117" s="210">
        <v>2.3319999999999999E-3</v>
      </c>
      <c r="F117" s="211"/>
      <c r="G117" s="212"/>
      <c r="H117" s="133"/>
    </row>
    <row r="118" spans="1:8" s="70" customFormat="1">
      <c r="A118" s="207" t="s">
        <v>912</v>
      </c>
      <c r="B118" s="208" t="s">
        <v>1752</v>
      </c>
      <c r="C118" s="208" t="s">
        <v>1753</v>
      </c>
      <c r="D118" s="209" t="s">
        <v>396</v>
      </c>
      <c r="E118" s="210">
        <v>2.844E-2</v>
      </c>
      <c r="F118" s="211"/>
      <c r="G118" s="212"/>
      <c r="H118" s="133"/>
    </row>
    <row r="119" spans="1:8" s="70" customFormat="1">
      <c r="A119" s="207" t="s">
        <v>914</v>
      </c>
      <c r="B119" s="208" t="s">
        <v>2634</v>
      </c>
      <c r="C119" s="208" t="s">
        <v>2635</v>
      </c>
      <c r="D119" s="209" t="s">
        <v>274</v>
      </c>
      <c r="E119" s="210">
        <v>4.2900000000000001E-2</v>
      </c>
      <c r="F119" s="211"/>
      <c r="G119" s="212"/>
      <c r="H119" s="133"/>
    </row>
    <row r="120" spans="1:8" s="70" customFormat="1">
      <c r="A120" s="207" t="s">
        <v>929</v>
      </c>
      <c r="B120" s="208" t="s">
        <v>2636</v>
      </c>
      <c r="C120" s="208" t="s">
        <v>2534</v>
      </c>
      <c r="D120" s="209" t="s">
        <v>270</v>
      </c>
      <c r="E120" s="210">
        <v>7.1999999999999998E-3</v>
      </c>
      <c r="F120" s="211"/>
      <c r="G120" s="212"/>
      <c r="H120" s="133"/>
    </row>
    <row r="121" spans="1:8" s="70" customFormat="1">
      <c r="A121" s="207" t="s">
        <v>940</v>
      </c>
      <c r="B121" s="208" t="s">
        <v>2637</v>
      </c>
      <c r="C121" s="208" t="s">
        <v>2638</v>
      </c>
      <c r="D121" s="209" t="s">
        <v>479</v>
      </c>
      <c r="E121" s="210">
        <v>2.112E-2</v>
      </c>
      <c r="F121" s="211"/>
      <c r="G121" s="212"/>
      <c r="H121" s="133"/>
    </row>
    <row r="122" spans="1:8" s="70" customFormat="1" ht="24">
      <c r="A122" s="207" t="s">
        <v>941</v>
      </c>
      <c r="B122" s="208" t="s">
        <v>2639</v>
      </c>
      <c r="C122" s="208" t="s">
        <v>2640</v>
      </c>
      <c r="D122" s="209" t="s">
        <v>396</v>
      </c>
      <c r="E122" s="210">
        <v>4.2942</v>
      </c>
      <c r="F122" s="211"/>
      <c r="G122" s="212"/>
      <c r="H122" s="133"/>
    </row>
    <row r="123" spans="1:8" s="70" customFormat="1">
      <c r="A123" s="207" t="s">
        <v>942</v>
      </c>
      <c r="B123" s="208" t="s">
        <v>2641</v>
      </c>
      <c r="C123" s="208" t="s">
        <v>2642</v>
      </c>
      <c r="D123" s="209" t="s">
        <v>2548</v>
      </c>
      <c r="E123" s="210">
        <v>5.6757999999999997</v>
      </c>
      <c r="F123" s="211"/>
      <c r="G123" s="212"/>
      <c r="H123" s="133"/>
    </row>
    <row r="124" spans="1:8" s="70" customFormat="1">
      <c r="A124" s="207" t="s">
        <v>944</v>
      </c>
      <c r="B124" s="208" t="s">
        <v>2643</v>
      </c>
      <c r="C124" s="208" t="s">
        <v>2644</v>
      </c>
      <c r="D124" s="209" t="s">
        <v>400</v>
      </c>
      <c r="E124" s="210">
        <v>13.26</v>
      </c>
      <c r="F124" s="211"/>
      <c r="G124" s="212"/>
      <c r="H124" s="133"/>
    </row>
    <row r="125" spans="1:8" s="70" customFormat="1">
      <c r="A125" s="207" t="s">
        <v>959</v>
      </c>
      <c r="B125" s="208" t="s">
        <v>2645</v>
      </c>
      <c r="C125" s="208" t="s">
        <v>2646</v>
      </c>
      <c r="D125" s="209" t="s">
        <v>400</v>
      </c>
      <c r="E125" s="210">
        <v>51</v>
      </c>
      <c r="F125" s="211"/>
      <c r="G125" s="212"/>
      <c r="H125" s="133"/>
    </row>
    <row r="126" spans="1:8" s="70" customFormat="1" ht="24">
      <c r="A126" s="207" t="s">
        <v>970</v>
      </c>
      <c r="B126" s="208" t="s">
        <v>2647</v>
      </c>
      <c r="C126" s="208" t="s">
        <v>2648</v>
      </c>
      <c r="D126" s="209" t="s">
        <v>270</v>
      </c>
      <c r="E126" s="210">
        <v>0.66047999999999996</v>
      </c>
      <c r="F126" s="211"/>
      <c r="G126" s="212"/>
      <c r="H126" s="133"/>
    </row>
    <row r="127" spans="1:8" s="70" customFormat="1">
      <c r="A127" s="207" t="s">
        <v>971</v>
      </c>
      <c r="B127" s="208" t="s">
        <v>2649</v>
      </c>
      <c r="C127" s="208" t="s">
        <v>2650</v>
      </c>
      <c r="D127" s="209" t="s">
        <v>1933</v>
      </c>
      <c r="E127" s="210">
        <v>222.88</v>
      </c>
      <c r="F127" s="211"/>
      <c r="G127" s="212"/>
      <c r="H127" s="133"/>
    </row>
    <row r="128" spans="1:8" s="70" customFormat="1">
      <c r="A128" s="207" t="s">
        <v>972</v>
      </c>
      <c r="B128" s="208" t="s">
        <v>2651</v>
      </c>
      <c r="C128" s="208" t="s">
        <v>2652</v>
      </c>
      <c r="D128" s="209" t="s">
        <v>400</v>
      </c>
      <c r="E128" s="210">
        <v>14</v>
      </c>
      <c r="F128" s="211"/>
      <c r="G128" s="212"/>
      <c r="H128" s="133"/>
    </row>
    <row r="129" spans="1:8" s="70" customFormat="1">
      <c r="A129" s="207" t="s">
        <v>974</v>
      </c>
      <c r="B129" s="208" t="s">
        <v>2653</v>
      </c>
      <c r="C129" s="208" t="s">
        <v>2654</v>
      </c>
      <c r="D129" s="209"/>
      <c r="E129" s="210">
        <v>140</v>
      </c>
      <c r="F129" s="211"/>
      <c r="G129" s="212"/>
      <c r="H129" s="133"/>
    </row>
    <row r="130" spans="1:8" s="70" customFormat="1">
      <c r="A130" s="207" t="s">
        <v>989</v>
      </c>
      <c r="B130" s="208" t="s">
        <v>2655</v>
      </c>
      <c r="C130" s="208" t="s">
        <v>2656</v>
      </c>
      <c r="D130" s="209" t="s">
        <v>1296</v>
      </c>
      <c r="E130" s="210">
        <v>4</v>
      </c>
      <c r="F130" s="211"/>
      <c r="G130" s="212"/>
      <c r="H130" s="133"/>
    </row>
    <row r="131" spans="1:8" s="70" customFormat="1" ht="24">
      <c r="A131" s="207" t="s">
        <v>1000</v>
      </c>
      <c r="B131" s="208" t="s">
        <v>2657</v>
      </c>
      <c r="C131" s="208" t="s">
        <v>2658</v>
      </c>
      <c r="D131" s="209" t="s">
        <v>274</v>
      </c>
      <c r="E131" s="210">
        <v>1.3100000000000001E-2</v>
      </c>
      <c r="F131" s="211"/>
      <c r="G131" s="212"/>
      <c r="H131" s="133"/>
    </row>
    <row r="132" spans="1:8" s="70" customFormat="1">
      <c r="A132" s="207" t="s">
        <v>1001</v>
      </c>
      <c r="B132" s="208" t="s">
        <v>2659</v>
      </c>
      <c r="C132" s="208" t="s">
        <v>2660</v>
      </c>
      <c r="D132" s="209" t="s">
        <v>396</v>
      </c>
      <c r="E132" s="210">
        <v>0.4</v>
      </c>
      <c r="F132" s="211"/>
      <c r="G132" s="212"/>
      <c r="H132" s="133"/>
    </row>
    <row r="133" spans="1:8" s="70" customFormat="1" ht="24">
      <c r="A133" s="207" t="s">
        <v>1002</v>
      </c>
      <c r="B133" s="208" t="s">
        <v>2661</v>
      </c>
      <c r="C133" s="208" t="s">
        <v>2662</v>
      </c>
      <c r="D133" s="209" t="s">
        <v>274</v>
      </c>
      <c r="E133" s="210">
        <v>2.8199999999999999E-2</v>
      </c>
      <c r="F133" s="211"/>
      <c r="G133" s="212"/>
      <c r="H133" s="133"/>
    </row>
    <row r="134" spans="1:8" s="70" customFormat="1">
      <c r="A134" s="207" t="s">
        <v>1004</v>
      </c>
      <c r="B134" s="208" t="s">
        <v>2663</v>
      </c>
      <c r="C134" s="208" t="s">
        <v>2664</v>
      </c>
      <c r="D134" s="209" t="s">
        <v>2665</v>
      </c>
      <c r="E134" s="210">
        <v>4.3056000000000001</v>
      </c>
      <c r="F134" s="211"/>
      <c r="G134" s="212"/>
      <c r="H134" s="133"/>
    </row>
    <row r="135" spans="1:8" s="70" customFormat="1">
      <c r="A135" s="207" t="s">
        <v>1025</v>
      </c>
      <c r="B135" s="208" t="s">
        <v>2666</v>
      </c>
      <c r="C135" s="208" t="s">
        <v>2667</v>
      </c>
      <c r="D135" s="209" t="s">
        <v>1955</v>
      </c>
      <c r="E135" s="210">
        <v>153.86199999999999</v>
      </c>
      <c r="F135" s="211"/>
      <c r="G135" s="212"/>
      <c r="H135" s="133"/>
    </row>
    <row r="136" spans="1:8" s="70" customFormat="1">
      <c r="A136" s="207" t="s">
        <v>1027</v>
      </c>
      <c r="B136" s="208" t="s">
        <v>2668</v>
      </c>
      <c r="C136" s="208" t="s">
        <v>2550</v>
      </c>
      <c r="D136" s="209" t="s">
        <v>1955</v>
      </c>
      <c r="E136" s="210">
        <v>0.8</v>
      </c>
      <c r="F136" s="211"/>
      <c r="G136" s="212"/>
      <c r="H136" s="133"/>
    </row>
    <row r="137" spans="1:8" s="70" customFormat="1" ht="24">
      <c r="A137" s="207" t="s">
        <v>1029</v>
      </c>
      <c r="B137" s="208" t="s">
        <v>2669</v>
      </c>
      <c r="C137" s="208" t="s">
        <v>2670</v>
      </c>
      <c r="D137" s="209" t="s">
        <v>400</v>
      </c>
      <c r="E137" s="210">
        <v>1</v>
      </c>
      <c r="F137" s="211"/>
      <c r="G137" s="212"/>
      <c r="H137" s="133"/>
    </row>
    <row r="138" spans="1:8" s="70" customFormat="1" ht="36">
      <c r="A138" s="207" t="s">
        <v>1031</v>
      </c>
      <c r="B138" s="208" t="s">
        <v>2671</v>
      </c>
      <c r="C138" s="208" t="s">
        <v>2672</v>
      </c>
      <c r="D138" s="209" t="s">
        <v>400</v>
      </c>
      <c r="E138" s="210">
        <v>3</v>
      </c>
      <c r="F138" s="211"/>
      <c r="G138" s="212"/>
      <c r="H138" s="133"/>
    </row>
    <row r="139" spans="1:8" s="70" customFormat="1">
      <c r="A139" s="207" t="s">
        <v>1034</v>
      </c>
      <c r="B139" s="208" t="s">
        <v>2673</v>
      </c>
      <c r="C139" s="208" t="s">
        <v>2674</v>
      </c>
      <c r="D139" s="209" t="s">
        <v>2548</v>
      </c>
      <c r="E139" s="210">
        <v>2.1816</v>
      </c>
      <c r="F139" s="211"/>
      <c r="G139" s="212"/>
      <c r="H139" s="133"/>
    </row>
    <row r="140" spans="1:8" s="70" customFormat="1" ht="24">
      <c r="A140" s="207" t="s">
        <v>320</v>
      </c>
      <c r="B140" s="208" t="s">
        <v>2675</v>
      </c>
      <c r="C140" s="208" t="s">
        <v>2676</v>
      </c>
      <c r="D140" s="209" t="s">
        <v>1296</v>
      </c>
      <c r="E140" s="210">
        <v>15</v>
      </c>
      <c r="F140" s="211"/>
      <c r="G140" s="212"/>
      <c r="H140" s="133"/>
    </row>
    <row r="141" spans="1:8" s="70" customFormat="1">
      <c r="A141" s="207" t="s">
        <v>1062</v>
      </c>
      <c r="B141" s="208" t="s">
        <v>2677</v>
      </c>
      <c r="C141" s="208" t="s">
        <v>2678</v>
      </c>
      <c r="D141" s="209" t="s">
        <v>400</v>
      </c>
      <c r="E141" s="210">
        <v>1</v>
      </c>
      <c r="F141" s="211"/>
      <c r="G141" s="212"/>
      <c r="H141" s="133"/>
    </row>
    <row r="142" spans="1:8" s="70" customFormat="1">
      <c r="A142" s="207" t="s">
        <v>1063</v>
      </c>
      <c r="B142" s="208" t="s">
        <v>2679</v>
      </c>
      <c r="C142" s="208" t="s">
        <v>2680</v>
      </c>
      <c r="D142" s="209" t="s">
        <v>1296</v>
      </c>
      <c r="E142" s="210">
        <v>54.048000000000002</v>
      </c>
      <c r="F142" s="211"/>
      <c r="G142" s="212"/>
      <c r="H142" s="133"/>
    </row>
    <row r="143" spans="1:8" s="70" customFormat="1">
      <c r="A143" s="207" t="s">
        <v>1064</v>
      </c>
      <c r="B143" s="208" t="s">
        <v>2681</v>
      </c>
      <c r="C143" s="208" t="s">
        <v>2682</v>
      </c>
      <c r="D143" s="209" t="s">
        <v>1933</v>
      </c>
      <c r="E143" s="210">
        <v>89.081999999999994</v>
      </c>
      <c r="F143" s="211"/>
      <c r="G143" s="212"/>
      <c r="H143" s="133"/>
    </row>
    <row r="144" spans="1:8" s="70" customFormat="1">
      <c r="A144" s="207" t="s">
        <v>331</v>
      </c>
      <c r="B144" s="208" t="s">
        <v>2683</v>
      </c>
      <c r="C144" s="208" t="s">
        <v>2684</v>
      </c>
      <c r="D144" s="209" t="s">
        <v>400</v>
      </c>
      <c r="E144" s="210">
        <v>51</v>
      </c>
      <c r="F144" s="211"/>
      <c r="G144" s="212"/>
      <c r="H144" s="133"/>
    </row>
    <row r="145" spans="1:8" s="70" customFormat="1">
      <c r="A145" s="207" t="s">
        <v>1088</v>
      </c>
      <c r="B145" s="208" t="s">
        <v>2685</v>
      </c>
      <c r="C145" s="208" t="s">
        <v>2686</v>
      </c>
      <c r="D145" s="209" t="s">
        <v>400</v>
      </c>
      <c r="E145" s="210">
        <v>16</v>
      </c>
      <c r="F145" s="211"/>
      <c r="G145" s="212"/>
      <c r="H145" s="133"/>
    </row>
    <row r="146" spans="1:8" s="70" customFormat="1">
      <c r="A146" s="207" t="s">
        <v>1089</v>
      </c>
      <c r="B146" s="208" t="s">
        <v>2687</v>
      </c>
      <c r="C146" s="208" t="s">
        <v>2688</v>
      </c>
      <c r="D146" s="209" t="s">
        <v>396</v>
      </c>
      <c r="E146" s="210">
        <v>0.11616</v>
      </c>
      <c r="F146" s="211"/>
      <c r="G146" s="212"/>
      <c r="H146" s="133"/>
    </row>
    <row r="147" spans="1:8" s="70" customFormat="1">
      <c r="A147" s="207" t="s">
        <v>1091</v>
      </c>
      <c r="B147" s="208" t="s">
        <v>2689</v>
      </c>
      <c r="C147" s="208" t="s">
        <v>2690</v>
      </c>
      <c r="D147" s="209" t="s">
        <v>1933</v>
      </c>
      <c r="E147" s="210">
        <v>5.0999999999999996</v>
      </c>
      <c r="F147" s="211"/>
      <c r="G147" s="212"/>
      <c r="H147" s="133"/>
    </row>
    <row r="148" spans="1:8" s="70" customFormat="1">
      <c r="A148" s="207" t="s">
        <v>1116</v>
      </c>
      <c r="B148" s="208" t="s">
        <v>2691</v>
      </c>
      <c r="C148" s="208" t="s">
        <v>2692</v>
      </c>
      <c r="D148" s="209" t="s">
        <v>400</v>
      </c>
      <c r="E148" s="210">
        <v>2</v>
      </c>
      <c r="F148" s="211"/>
      <c r="G148" s="212"/>
      <c r="H148" s="133"/>
    </row>
    <row r="149" spans="1:8" s="70" customFormat="1">
      <c r="A149" s="207" t="s">
        <v>1133</v>
      </c>
      <c r="B149" s="208" t="s">
        <v>2693</v>
      </c>
      <c r="C149" s="208" t="s">
        <v>2694</v>
      </c>
      <c r="D149" s="209" t="s">
        <v>2548</v>
      </c>
      <c r="E149" s="210">
        <v>14.34</v>
      </c>
      <c r="F149" s="211"/>
      <c r="G149" s="212"/>
      <c r="H149" s="133"/>
    </row>
    <row r="150" spans="1:8" s="70" customFormat="1" ht="24">
      <c r="A150" s="207" t="s">
        <v>1134</v>
      </c>
      <c r="B150" s="208" t="s">
        <v>2695</v>
      </c>
      <c r="C150" s="208" t="s">
        <v>2696</v>
      </c>
      <c r="D150" s="209" t="s">
        <v>396</v>
      </c>
      <c r="E150" s="210">
        <v>0.434</v>
      </c>
      <c r="F150" s="211"/>
      <c r="G150" s="212"/>
      <c r="H150" s="133"/>
    </row>
    <row r="151" spans="1:8" s="70" customFormat="1">
      <c r="A151" s="207" t="s">
        <v>1135</v>
      </c>
      <c r="B151" s="208" t="s">
        <v>2697</v>
      </c>
      <c r="C151" s="208" t="s">
        <v>2698</v>
      </c>
      <c r="D151" s="209" t="s">
        <v>2548</v>
      </c>
      <c r="E151" s="210">
        <v>0.51</v>
      </c>
      <c r="F151" s="211"/>
      <c r="G151" s="212"/>
      <c r="H151" s="133"/>
    </row>
    <row r="152" spans="1:8" s="70" customFormat="1">
      <c r="A152" s="207" t="s">
        <v>1152</v>
      </c>
      <c r="B152" s="208" t="s">
        <v>2699</v>
      </c>
      <c r="C152" s="208" t="s">
        <v>2700</v>
      </c>
      <c r="D152" s="209" t="s">
        <v>2548</v>
      </c>
      <c r="E152" s="210">
        <v>0.08</v>
      </c>
      <c r="F152" s="211"/>
      <c r="G152" s="212"/>
      <c r="H152" s="133"/>
    </row>
    <row r="153" spans="1:8" s="70" customFormat="1">
      <c r="A153" s="207" t="s">
        <v>1160</v>
      </c>
      <c r="B153" s="208" t="s">
        <v>2701</v>
      </c>
      <c r="C153" s="208" t="s">
        <v>2702</v>
      </c>
      <c r="D153" s="209" t="s">
        <v>2548</v>
      </c>
      <c r="E153" s="210">
        <v>2.6916000000000002</v>
      </c>
      <c r="F153" s="211"/>
      <c r="G153" s="212"/>
      <c r="H153" s="133"/>
    </row>
    <row r="154" spans="1:8" s="70" customFormat="1">
      <c r="A154" s="207" t="s">
        <v>1170</v>
      </c>
      <c r="B154" s="208" t="s">
        <v>2703</v>
      </c>
      <c r="C154" s="208" t="s">
        <v>2704</v>
      </c>
      <c r="D154" s="209" t="s">
        <v>396</v>
      </c>
      <c r="E154" s="210">
        <v>1.2786999999999999</v>
      </c>
      <c r="F154" s="211"/>
      <c r="G154" s="212"/>
      <c r="H154" s="133"/>
    </row>
    <row r="155" spans="1:8" s="70" customFormat="1">
      <c r="A155" s="207" t="s">
        <v>1185</v>
      </c>
      <c r="B155" s="208" t="s">
        <v>2705</v>
      </c>
      <c r="C155" s="208" t="s">
        <v>2706</v>
      </c>
      <c r="D155" s="209" t="s">
        <v>396</v>
      </c>
      <c r="E155" s="210">
        <v>15.089399999999999</v>
      </c>
      <c r="F155" s="211"/>
      <c r="G155" s="212"/>
      <c r="H155" s="133"/>
    </row>
    <row r="156" spans="1:8" s="70" customFormat="1">
      <c r="A156" s="207" t="s">
        <v>1187</v>
      </c>
      <c r="B156" s="208" t="s">
        <v>2707</v>
      </c>
      <c r="C156" s="208" t="s">
        <v>2708</v>
      </c>
      <c r="D156" s="209" t="s">
        <v>396</v>
      </c>
      <c r="E156" s="210">
        <v>1.72E-2</v>
      </c>
      <c r="F156" s="211"/>
      <c r="G156" s="212"/>
      <c r="H156" s="133"/>
    </row>
    <row r="157" spans="1:8" s="70" customFormat="1">
      <c r="A157" s="207" t="s">
        <v>1197</v>
      </c>
      <c r="B157" s="208" t="s">
        <v>2709</v>
      </c>
      <c r="C157" s="208" t="s">
        <v>2710</v>
      </c>
      <c r="D157" s="209" t="s">
        <v>274</v>
      </c>
      <c r="E157" s="210">
        <v>6.0000000000000002E-5</v>
      </c>
      <c r="F157" s="211"/>
      <c r="G157" s="212"/>
      <c r="H157" s="133"/>
    </row>
    <row r="158" spans="1:8" s="70" customFormat="1" ht="24">
      <c r="A158" s="207" t="s">
        <v>1206</v>
      </c>
      <c r="B158" s="208" t="s">
        <v>2711</v>
      </c>
      <c r="C158" s="208" t="s">
        <v>2712</v>
      </c>
      <c r="D158" s="209" t="s">
        <v>479</v>
      </c>
      <c r="E158" s="210">
        <v>1E-3</v>
      </c>
      <c r="F158" s="211"/>
      <c r="G158" s="212"/>
      <c r="H158" s="133"/>
    </row>
    <row r="159" spans="1:8" s="70" customFormat="1" ht="24">
      <c r="A159" s="207" t="s">
        <v>1234</v>
      </c>
      <c r="B159" s="208" t="s">
        <v>2713</v>
      </c>
      <c r="C159" s="208" t="s">
        <v>2714</v>
      </c>
      <c r="D159" s="209" t="s">
        <v>479</v>
      </c>
      <c r="E159" s="210">
        <v>5.0000000000000001E-3</v>
      </c>
      <c r="F159" s="211"/>
      <c r="G159" s="212"/>
      <c r="H159" s="133"/>
    </row>
    <row r="160" spans="1:8" s="70" customFormat="1">
      <c r="A160" s="207" t="s">
        <v>1249</v>
      </c>
      <c r="B160" s="208" t="s">
        <v>2715</v>
      </c>
      <c r="C160" s="208" t="s">
        <v>2716</v>
      </c>
      <c r="D160" s="209" t="s">
        <v>274</v>
      </c>
      <c r="E160" s="210">
        <v>2E-3</v>
      </c>
      <c r="F160" s="211"/>
      <c r="G160" s="212"/>
      <c r="H160" s="133"/>
    </row>
    <row r="161" spans="1:8" s="70" customFormat="1" ht="36">
      <c r="A161" s="207" t="s">
        <v>1278</v>
      </c>
      <c r="B161" s="208" t="s">
        <v>2717</v>
      </c>
      <c r="C161" s="208" t="s">
        <v>2718</v>
      </c>
      <c r="D161" s="209" t="s">
        <v>396</v>
      </c>
      <c r="E161" s="210">
        <v>0.29299999999999998</v>
      </c>
      <c r="F161" s="211"/>
      <c r="G161" s="212"/>
      <c r="H161" s="133"/>
    </row>
    <row r="162" spans="1:8" s="70" customFormat="1">
      <c r="A162" s="207" t="s">
        <v>1297</v>
      </c>
      <c r="B162" s="208" t="s">
        <v>2719</v>
      </c>
      <c r="C162" s="208" t="s">
        <v>2720</v>
      </c>
      <c r="D162" s="209" t="s">
        <v>1296</v>
      </c>
      <c r="E162" s="210">
        <v>33.017600000000002</v>
      </c>
      <c r="F162" s="211"/>
      <c r="G162" s="212"/>
      <c r="H162" s="133"/>
    </row>
    <row r="163" spans="1:8" s="70" customFormat="1" ht="24">
      <c r="A163" s="207" t="s">
        <v>1299</v>
      </c>
      <c r="B163" s="208" t="s">
        <v>2721</v>
      </c>
      <c r="C163" s="208" t="s">
        <v>2722</v>
      </c>
      <c r="D163" s="209" t="s">
        <v>1296</v>
      </c>
      <c r="E163" s="210">
        <v>81.599999999999994</v>
      </c>
      <c r="F163" s="211"/>
      <c r="G163" s="212"/>
      <c r="H163" s="133"/>
    </row>
    <row r="164" spans="1:8" s="70" customFormat="1" ht="24">
      <c r="A164" s="207" t="s">
        <v>1301</v>
      </c>
      <c r="B164" s="208" t="s">
        <v>2723</v>
      </c>
      <c r="C164" s="208" t="s">
        <v>2724</v>
      </c>
      <c r="D164" s="209" t="s">
        <v>1296</v>
      </c>
      <c r="E164" s="210">
        <v>53</v>
      </c>
      <c r="F164" s="211"/>
      <c r="G164" s="212"/>
      <c r="H164" s="133"/>
    </row>
    <row r="165" spans="1:8" s="70" customFormat="1">
      <c r="A165" s="207" t="s">
        <v>1142</v>
      </c>
      <c r="B165" s="208" t="s">
        <v>2725</v>
      </c>
      <c r="C165" s="208" t="s">
        <v>2726</v>
      </c>
      <c r="D165" s="209" t="s">
        <v>1296</v>
      </c>
      <c r="E165" s="210">
        <v>5.1589999999999998</v>
      </c>
      <c r="F165" s="211"/>
      <c r="G165" s="212"/>
      <c r="H165" s="133"/>
    </row>
    <row r="166" spans="1:8" s="70" customFormat="1">
      <c r="A166" s="207" t="s">
        <v>1304</v>
      </c>
      <c r="B166" s="208" t="s">
        <v>2727</v>
      </c>
      <c r="C166" s="208" t="s">
        <v>2728</v>
      </c>
      <c r="D166" s="209" t="s">
        <v>1296</v>
      </c>
      <c r="E166" s="210">
        <v>18.920000000000002</v>
      </c>
      <c r="F166" s="211"/>
      <c r="G166" s="212"/>
      <c r="H166" s="133"/>
    </row>
    <row r="167" spans="1:8" s="70" customFormat="1">
      <c r="A167" s="207" t="s">
        <v>1320</v>
      </c>
      <c r="B167" s="208" t="s">
        <v>405</v>
      </c>
      <c r="C167" s="208" t="s">
        <v>2729</v>
      </c>
      <c r="D167" s="209" t="s">
        <v>400</v>
      </c>
      <c r="E167" s="210">
        <v>1</v>
      </c>
      <c r="F167" s="211"/>
      <c r="G167" s="212"/>
      <c r="H167" s="133"/>
    </row>
    <row r="168" spans="1:8" s="70" customFormat="1">
      <c r="A168" s="207" t="s">
        <v>1322</v>
      </c>
      <c r="B168" s="208" t="s">
        <v>405</v>
      </c>
      <c r="C168" s="208" t="s">
        <v>2730</v>
      </c>
      <c r="D168" s="209" t="s">
        <v>361</v>
      </c>
      <c r="E168" s="210">
        <v>368.53399999999999</v>
      </c>
      <c r="F168" s="211"/>
      <c r="G168" s="212"/>
      <c r="H168" s="133"/>
    </row>
    <row r="169" spans="1:8" s="70" customFormat="1">
      <c r="A169" s="207" t="s">
        <v>1324</v>
      </c>
      <c r="B169" s="208" t="s">
        <v>405</v>
      </c>
      <c r="C169" s="208" t="s">
        <v>2731</v>
      </c>
      <c r="D169" s="209" t="s">
        <v>1296</v>
      </c>
      <c r="E169" s="210">
        <v>7</v>
      </c>
      <c r="F169" s="211"/>
      <c r="G169" s="212"/>
      <c r="H169" s="133"/>
    </row>
    <row r="170" spans="1:8" s="70" customFormat="1">
      <c r="A170" s="207" t="s">
        <v>1344</v>
      </c>
      <c r="B170" s="208" t="s">
        <v>405</v>
      </c>
      <c r="C170" s="208" t="s">
        <v>2732</v>
      </c>
      <c r="D170" s="209" t="s">
        <v>400</v>
      </c>
      <c r="E170" s="210">
        <v>1</v>
      </c>
      <c r="F170" s="211"/>
      <c r="G170" s="212"/>
      <c r="H170" s="133"/>
    </row>
    <row r="171" spans="1:8" s="70" customFormat="1">
      <c r="A171" s="207" t="s">
        <v>1358</v>
      </c>
      <c r="B171" s="208" t="s">
        <v>405</v>
      </c>
      <c r="C171" s="208" t="s">
        <v>2733</v>
      </c>
      <c r="D171" s="209" t="s">
        <v>400</v>
      </c>
      <c r="E171" s="210">
        <v>1</v>
      </c>
      <c r="F171" s="211"/>
      <c r="G171" s="212"/>
      <c r="H171" s="133"/>
    </row>
    <row r="172" spans="1:8" s="70" customFormat="1">
      <c r="A172" s="207" t="s">
        <v>1360</v>
      </c>
      <c r="B172" s="208" t="s">
        <v>405</v>
      </c>
      <c r="C172" s="208" t="s">
        <v>2734</v>
      </c>
      <c r="D172" s="209" t="s">
        <v>400</v>
      </c>
      <c r="E172" s="210">
        <v>1</v>
      </c>
      <c r="F172" s="211"/>
      <c r="G172" s="212"/>
      <c r="H172" s="133"/>
    </row>
    <row r="173" spans="1:8" s="70" customFormat="1">
      <c r="A173" s="207" t="s">
        <v>1375</v>
      </c>
      <c r="B173" s="208" t="s">
        <v>405</v>
      </c>
      <c r="C173" s="208" t="s">
        <v>2735</v>
      </c>
      <c r="D173" s="209" t="s">
        <v>400</v>
      </c>
      <c r="E173" s="210">
        <v>26</v>
      </c>
      <c r="F173" s="211"/>
      <c r="G173" s="212"/>
      <c r="H173" s="133"/>
    </row>
    <row r="174" spans="1:8" s="70" customFormat="1">
      <c r="A174" s="207" t="s">
        <v>1401</v>
      </c>
      <c r="B174" s="208" t="s">
        <v>405</v>
      </c>
      <c r="C174" s="208" t="s">
        <v>2736</v>
      </c>
      <c r="D174" s="209" t="s">
        <v>400</v>
      </c>
      <c r="E174" s="210">
        <v>50</v>
      </c>
      <c r="F174" s="211"/>
      <c r="G174" s="212"/>
      <c r="H174" s="133"/>
    </row>
    <row r="175" spans="1:8" s="70" customFormat="1">
      <c r="A175" s="207" t="s">
        <v>1403</v>
      </c>
      <c r="B175" s="208" t="s">
        <v>405</v>
      </c>
      <c r="C175" s="208" t="s">
        <v>2737</v>
      </c>
      <c r="D175" s="209" t="s">
        <v>400</v>
      </c>
      <c r="E175" s="210">
        <v>29</v>
      </c>
      <c r="F175" s="211"/>
      <c r="G175" s="212"/>
      <c r="H175" s="133"/>
    </row>
    <row r="176" spans="1:8" s="70" customFormat="1">
      <c r="A176" s="207" t="s">
        <v>1416</v>
      </c>
      <c r="B176" s="208" t="s">
        <v>405</v>
      </c>
      <c r="C176" s="208" t="s">
        <v>2738</v>
      </c>
      <c r="D176" s="209" t="s">
        <v>400</v>
      </c>
      <c r="E176" s="210">
        <v>9</v>
      </c>
      <c r="F176" s="211"/>
      <c r="G176" s="212"/>
      <c r="H176" s="133"/>
    </row>
    <row r="177" spans="1:8" s="70" customFormat="1">
      <c r="A177" s="207" t="s">
        <v>1418</v>
      </c>
      <c r="B177" s="208" t="s">
        <v>405</v>
      </c>
      <c r="C177" s="208" t="s">
        <v>2739</v>
      </c>
      <c r="D177" s="209" t="s">
        <v>400</v>
      </c>
      <c r="E177" s="210">
        <v>1</v>
      </c>
      <c r="F177" s="211"/>
      <c r="G177" s="212"/>
      <c r="H177" s="133"/>
    </row>
    <row r="178" spans="1:8" s="70" customFormat="1">
      <c r="A178" s="207" t="s">
        <v>1432</v>
      </c>
      <c r="B178" s="208" t="s">
        <v>405</v>
      </c>
      <c r="C178" s="208" t="s">
        <v>2740</v>
      </c>
      <c r="D178" s="209" t="s">
        <v>400</v>
      </c>
      <c r="E178" s="210">
        <v>6</v>
      </c>
      <c r="F178" s="211"/>
      <c r="G178" s="212"/>
      <c r="H178" s="133"/>
    </row>
    <row r="179" spans="1:8" s="70" customFormat="1">
      <c r="A179" s="207" t="s">
        <v>1445</v>
      </c>
      <c r="B179" s="208" t="s">
        <v>405</v>
      </c>
      <c r="C179" s="208" t="s">
        <v>2741</v>
      </c>
      <c r="D179" s="209" t="s">
        <v>400</v>
      </c>
      <c r="E179" s="210">
        <v>9</v>
      </c>
      <c r="F179" s="211"/>
      <c r="G179" s="212"/>
      <c r="H179" s="133"/>
    </row>
    <row r="180" spans="1:8" s="70" customFormat="1" ht="24">
      <c r="A180" s="207" t="s">
        <v>1447</v>
      </c>
      <c r="B180" s="208" t="s">
        <v>405</v>
      </c>
      <c r="C180" s="208" t="s">
        <v>2742</v>
      </c>
      <c r="D180" s="209" t="s">
        <v>400</v>
      </c>
      <c r="E180" s="210">
        <v>25</v>
      </c>
      <c r="F180" s="211"/>
      <c r="G180" s="212"/>
      <c r="H180" s="133"/>
    </row>
    <row r="181" spans="1:8" s="70" customFormat="1">
      <c r="A181" s="207" t="s">
        <v>1459</v>
      </c>
      <c r="B181" s="208" t="s">
        <v>405</v>
      </c>
      <c r="C181" s="208" t="s">
        <v>2743</v>
      </c>
      <c r="D181" s="209" t="s">
        <v>400</v>
      </c>
      <c r="E181" s="210">
        <v>2</v>
      </c>
      <c r="F181" s="211"/>
      <c r="G181" s="212"/>
      <c r="H181" s="133"/>
    </row>
    <row r="182" spans="1:8" s="70" customFormat="1">
      <c r="A182" s="207" t="s">
        <v>1461</v>
      </c>
      <c r="B182" s="208" t="s">
        <v>405</v>
      </c>
      <c r="C182" s="208" t="s">
        <v>2744</v>
      </c>
      <c r="D182" s="209" t="s">
        <v>400</v>
      </c>
      <c r="E182" s="210">
        <v>2</v>
      </c>
      <c r="F182" s="211"/>
      <c r="G182" s="212"/>
      <c r="H182" s="133"/>
    </row>
    <row r="183" spans="1:8" s="70" customFormat="1">
      <c r="A183" s="207" t="s">
        <v>1463</v>
      </c>
      <c r="B183" s="208" t="s">
        <v>405</v>
      </c>
      <c r="C183" s="208" t="s">
        <v>2745</v>
      </c>
      <c r="D183" s="209" t="s">
        <v>400</v>
      </c>
      <c r="E183" s="210">
        <v>2</v>
      </c>
      <c r="F183" s="211"/>
      <c r="G183" s="212"/>
      <c r="H183" s="133"/>
    </row>
    <row r="184" spans="1:8" s="70" customFormat="1">
      <c r="A184" s="207" t="s">
        <v>1475</v>
      </c>
      <c r="B184" s="208" t="s">
        <v>405</v>
      </c>
      <c r="C184" s="208" t="s">
        <v>2746</v>
      </c>
      <c r="D184" s="209" t="s">
        <v>400</v>
      </c>
      <c r="E184" s="210">
        <v>22</v>
      </c>
      <c r="F184" s="211"/>
      <c r="G184" s="212"/>
      <c r="H184" s="133"/>
    </row>
    <row r="185" spans="1:8" s="70" customFormat="1">
      <c r="A185" s="207" t="s">
        <v>1477</v>
      </c>
      <c r="B185" s="208" t="s">
        <v>405</v>
      </c>
      <c r="C185" s="208" t="s">
        <v>2747</v>
      </c>
      <c r="D185" s="209" t="s">
        <v>1296</v>
      </c>
      <c r="E185" s="210">
        <v>2</v>
      </c>
      <c r="F185" s="211"/>
      <c r="G185" s="212"/>
      <c r="H185" s="133"/>
    </row>
    <row r="186" spans="1:8" s="70" customFormat="1">
      <c r="A186" s="207" t="s">
        <v>1479</v>
      </c>
      <c r="B186" s="208" t="s">
        <v>405</v>
      </c>
      <c r="C186" s="208" t="s">
        <v>2748</v>
      </c>
      <c r="D186" s="209" t="s">
        <v>400</v>
      </c>
      <c r="E186" s="210">
        <v>1</v>
      </c>
      <c r="F186" s="211"/>
      <c r="G186" s="212"/>
      <c r="H186" s="133"/>
    </row>
    <row r="187" spans="1:8" s="70" customFormat="1">
      <c r="A187" s="207" t="s">
        <v>1481</v>
      </c>
      <c r="B187" s="208" t="s">
        <v>405</v>
      </c>
      <c r="C187" s="208" t="s">
        <v>2749</v>
      </c>
      <c r="D187" s="209" t="s">
        <v>400</v>
      </c>
      <c r="E187" s="210">
        <v>4</v>
      </c>
      <c r="F187" s="211"/>
      <c r="G187" s="212"/>
      <c r="H187" s="133"/>
    </row>
    <row r="188" spans="1:8" s="70" customFormat="1">
      <c r="A188" s="207" t="s">
        <v>1483</v>
      </c>
      <c r="B188" s="208" t="s">
        <v>405</v>
      </c>
      <c r="C188" s="208" t="s">
        <v>2750</v>
      </c>
      <c r="D188" s="209" t="s">
        <v>400</v>
      </c>
      <c r="E188" s="210">
        <v>4</v>
      </c>
      <c r="F188" s="211"/>
      <c r="G188" s="212"/>
      <c r="H188" s="133"/>
    </row>
    <row r="189" spans="1:8" s="70" customFormat="1">
      <c r="A189" s="207" t="s">
        <v>1485</v>
      </c>
      <c r="B189" s="208" t="s">
        <v>405</v>
      </c>
      <c r="C189" s="208" t="s">
        <v>2751</v>
      </c>
      <c r="D189" s="209" t="s">
        <v>400</v>
      </c>
      <c r="E189" s="210">
        <v>1</v>
      </c>
      <c r="F189" s="211"/>
      <c r="G189" s="212"/>
      <c r="H189" s="133"/>
    </row>
    <row r="190" spans="1:8" s="70" customFormat="1">
      <c r="A190" s="207" t="s">
        <v>1487</v>
      </c>
      <c r="B190" s="208" t="s">
        <v>405</v>
      </c>
      <c r="C190" s="208" t="s">
        <v>2752</v>
      </c>
      <c r="D190" s="209" t="s">
        <v>400</v>
      </c>
      <c r="E190" s="210">
        <v>2</v>
      </c>
      <c r="F190" s="211"/>
      <c r="G190" s="212"/>
      <c r="H190" s="133"/>
    </row>
    <row r="191" spans="1:8" s="70" customFormat="1">
      <c r="A191" s="207" t="s">
        <v>1489</v>
      </c>
      <c r="B191" s="208" t="s">
        <v>405</v>
      </c>
      <c r="C191" s="208" t="s">
        <v>2753</v>
      </c>
      <c r="D191" s="209" t="s">
        <v>400</v>
      </c>
      <c r="E191" s="210">
        <v>4</v>
      </c>
      <c r="F191" s="211"/>
      <c r="G191" s="212"/>
      <c r="H191" s="133"/>
    </row>
    <row r="192" spans="1:8" s="70" customFormat="1">
      <c r="A192" s="207" t="s">
        <v>1491</v>
      </c>
      <c r="B192" s="208" t="s">
        <v>405</v>
      </c>
      <c r="C192" s="208" t="s">
        <v>2754</v>
      </c>
      <c r="D192" s="209" t="s">
        <v>400</v>
      </c>
      <c r="E192" s="210">
        <v>24</v>
      </c>
      <c r="F192" s="211"/>
      <c r="G192" s="212"/>
      <c r="H192" s="133"/>
    </row>
    <row r="193" spans="1:8" s="70" customFormat="1">
      <c r="A193" s="207" t="s">
        <v>1493</v>
      </c>
      <c r="B193" s="208" t="s">
        <v>405</v>
      </c>
      <c r="C193" s="208" t="s">
        <v>2755</v>
      </c>
      <c r="D193" s="209" t="s">
        <v>400</v>
      </c>
      <c r="E193" s="210">
        <v>7</v>
      </c>
      <c r="F193" s="211"/>
      <c r="G193" s="212"/>
      <c r="H193" s="133"/>
    </row>
    <row r="194" spans="1:8" s="70" customFormat="1">
      <c r="A194" s="207" t="s">
        <v>1495</v>
      </c>
      <c r="B194" s="208" t="s">
        <v>405</v>
      </c>
      <c r="C194" s="208" t="s">
        <v>2756</v>
      </c>
      <c r="D194" s="209" t="s">
        <v>400</v>
      </c>
      <c r="E194" s="210">
        <v>30</v>
      </c>
      <c r="F194" s="211"/>
      <c r="G194" s="212"/>
      <c r="H194" s="133"/>
    </row>
    <row r="195" spans="1:8" s="70" customFormat="1" ht="24">
      <c r="A195" s="207" t="s">
        <v>277</v>
      </c>
      <c r="B195" s="208" t="s">
        <v>405</v>
      </c>
      <c r="C195" s="208" t="s">
        <v>2757</v>
      </c>
      <c r="D195" s="209" t="s">
        <v>400</v>
      </c>
      <c r="E195" s="210">
        <v>5</v>
      </c>
      <c r="F195" s="211"/>
      <c r="G195" s="212"/>
      <c r="H195" s="133"/>
    </row>
    <row r="196" spans="1:8" s="70" customFormat="1">
      <c r="A196" s="207" t="s">
        <v>1519</v>
      </c>
      <c r="B196" s="208" t="s">
        <v>405</v>
      </c>
      <c r="C196" s="208" t="s">
        <v>2758</v>
      </c>
      <c r="D196" s="209" t="s">
        <v>400</v>
      </c>
      <c r="E196" s="210">
        <v>8</v>
      </c>
      <c r="F196" s="211"/>
      <c r="G196" s="212"/>
      <c r="H196" s="133"/>
    </row>
    <row r="197" spans="1:8" s="70" customFormat="1">
      <c r="A197" s="207" t="s">
        <v>1531</v>
      </c>
      <c r="B197" s="208" t="s">
        <v>405</v>
      </c>
      <c r="C197" s="208" t="s">
        <v>2759</v>
      </c>
      <c r="D197" s="209" t="s">
        <v>400</v>
      </c>
      <c r="E197" s="210">
        <v>25</v>
      </c>
      <c r="F197" s="211"/>
      <c r="G197" s="212"/>
      <c r="H197" s="133"/>
    </row>
    <row r="198" spans="1:8" s="70" customFormat="1">
      <c r="A198" s="207" t="s">
        <v>1540</v>
      </c>
      <c r="B198" s="208" t="s">
        <v>405</v>
      </c>
      <c r="C198" s="208" t="s">
        <v>2760</v>
      </c>
      <c r="D198" s="209" t="s">
        <v>400</v>
      </c>
      <c r="E198" s="210">
        <v>13</v>
      </c>
      <c r="F198" s="211"/>
      <c r="G198" s="212"/>
      <c r="H198" s="133"/>
    </row>
    <row r="199" spans="1:8" s="70" customFormat="1">
      <c r="A199" s="207" t="s">
        <v>1546</v>
      </c>
      <c r="B199" s="208" t="s">
        <v>405</v>
      </c>
      <c r="C199" s="208" t="s">
        <v>2761</v>
      </c>
      <c r="D199" s="209" t="s">
        <v>1296</v>
      </c>
      <c r="E199" s="210">
        <v>4</v>
      </c>
      <c r="F199" s="211"/>
      <c r="G199" s="212"/>
      <c r="H199" s="133"/>
    </row>
    <row r="200" spans="1:8" s="70" customFormat="1">
      <c r="A200" s="207" t="s">
        <v>1548</v>
      </c>
      <c r="B200" s="208" t="s">
        <v>405</v>
      </c>
      <c r="C200" s="208" t="s">
        <v>2762</v>
      </c>
      <c r="D200" s="209" t="s">
        <v>400</v>
      </c>
      <c r="E200" s="210">
        <v>1</v>
      </c>
      <c r="F200" s="211"/>
      <c r="G200" s="212"/>
      <c r="H200" s="133"/>
    </row>
    <row r="201" spans="1:8" s="70" customFormat="1">
      <c r="A201" s="207" t="s">
        <v>1563</v>
      </c>
      <c r="B201" s="208" t="s">
        <v>405</v>
      </c>
      <c r="C201" s="208" t="s">
        <v>2763</v>
      </c>
      <c r="D201" s="209" t="s">
        <v>1296</v>
      </c>
      <c r="E201" s="210">
        <v>56</v>
      </c>
      <c r="F201" s="211"/>
      <c r="G201" s="212"/>
      <c r="H201" s="133"/>
    </row>
    <row r="202" spans="1:8" s="70" customFormat="1">
      <c r="A202" s="207" t="s">
        <v>1573</v>
      </c>
      <c r="B202" s="208" t="s">
        <v>405</v>
      </c>
      <c r="C202" s="208" t="s">
        <v>2764</v>
      </c>
      <c r="D202" s="209" t="s">
        <v>396</v>
      </c>
      <c r="E202" s="210">
        <v>2</v>
      </c>
      <c r="F202" s="211"/>
      <c r="G202" s="212"/>
      <c r="H202" s="133"/>
    </row>
    <row r="203" spans="1:8" s="70" customFormat="1">
      <c r="A203" s="207" t="s">
        <v>1580</v>
      </c>
      <c r="B203" s="208" t="s">
        <v>405</v>
      </c>
      <c r="C203" s="208" t="s">
        <v>2765</v>
      </c>
      <c r="D203" s="209" t="s">
        <v>2537</v>
      </c>
      <c r="E203" s="210">
        <v>1</v>
      </c>
      <c r="F203" s="211"/>
      <c r="G203" s="212"/>
      <c r="H203" s="133"/>
    </row>
    <row r="204" spans="1:8" s="70" customFormat="1">
      <c r="A204" s="207" t="s">
        <v>1596</v>
      </c>
      <c r="B204" s="208" t="s">
        <v>405</v>
      </c>
      <c r="C204" s="208" t="s">
        <v>2766</v>
      </c>
      <c r="D204" s="209" t="s">
        <v>400</v>
      </c>
      <c r="E204" s="210">
        <v>5</v>
      </c>
      <c r="F204" s="211"/>
      <c r="G204" s="212"/>
      <c r="H204" s="133"/>
    </row>
    <row r="205" spans="1:8" s="70" customFormat="1">
      <c r="A205" s="207" t="s">
        <v>1608</v>
      </c>
      <c r="B205" s="208" t="s">
        <v>405</v>
      </c>
      <c r="C205" s="208" t="s">
        <v>2767</v>
      </c>
      <c r="D205" s="209" t="s">
        <v>400</v>
      </c>
      <c r="E205" s="210">
        <v>3</v>
      </c>
      <c r="F205" s="211"/>
      <c r="G205" s="212"/>
      <c r="H205" s="133"/>
    </row>
    <row r="206" spans="1:8" s="70" customFormat="1">
      <c r="A206" s="207" t="s">
        <v>1616</v>
      </c>
      <c r="B206" s="208" t="s">
        <v>405</v>
      </c>
      <c r="C206" s="208" t="s">
        <v>2768</v>
      </c>
      <c r="D206" s="209" t="s">
        <v>400</v>
      </c>
      <c r="E206" s="210">
        <v>26</v>
      </c>
      <c r="F206" s="211"/>
      <c r="G206" s="212"/>
      <c r="H206" s="133"/>
    </row>
    <row r="207" spans="1:8" s="70" customFormat="1">
      <c r="A207" s="207" t="s">
        <v>1621</v>
      </c>
      <c r="B207" s="208" t="s">
        <v>405</v>
      </c>
      <c r="C207" s="208" t="s">
        <v>2769</v>
      </c>
      <c r="D207" s="209" t="s">
        <v>1296</v>
      </c>
      <c r="E207" s="210">
        <v>0.5</v>
      </c>
      <c r="F207" s="211"/>
      <c r="G207" s="212"/>
      <c r="H207" s="133"/>
    </row>
    <row r="208" spans="1:8" s="70" customFormat="1" ht="24">
      <c r="A208" s="207" t="s">
        <v>1629</v>
      </c>
      <c r="B208" s="208" t="s">
        <v>405</v>
      </c>
      <c r="C208" s="208" t="s">
        <v>2770</v>
      </c>
      <c r="D208" s="209" t="s">
        <v>400</v>
      </c>
      <c r="E208" s="210">
        <v>6</v>
      </c>
      <c r="F208" s="211"/>
      <c r="G208" s="212"/>
      <c r="H208" s="133"/>
    </row>
    <row r="209" spans="1:8" s="70" customFormat="1">
      <c r="A209" s="207" t="s">
        <v>1635</v>
      </c>
      <c r="B209" s="208" t="s">
        <v>405</v>
      </c>
      <c r="C209" s="208" t="s">
        <v>2771</v>
      </c>
      <c r="D209" s="209" t="s">
        <v>400</v>
      </c>
      <c r="E209" s="210">
        <v>5</v>
      </c>
      <c r="F209" s="211"/>
      <c r="G209" s="212"/>
      <c r="H209" s="133"/>
    </row>
    <row r="210" spans="1:8" s="70" customFormat="1">
      <c r="A210" s="207" t="s">
        <v>1641</v>
      </c>
      <c r="B210" s="208" t="s">
        <v>405</v>
      </c>
      <c r="C210" s="208" t="s">
        <v>2772</v>
      </c>
      <c r="D210" s="209" t="s">
        <v>400</v>
      </c>
      <c r="E210" s="210">
        <v>11</v>
      </c>
      <c r="F210" s="211"/>
      <c r="G210" s="212"/>
      <c r="H210" s="133"/>
    </row>
    <row r="211" spans="1:8" s="70" customFormat="1">
      <c r="A211" s="207" t="s">
        <v>1652</v>
      </c>
      <c r="B211" s="208" t="s">
        <v>405</v>
      </c>
      <c r="C211" s="208" t="s">
        <v>2773</v>
      </c>
      <c r="D211" s="209" t="s">
        <v>400</v>
      </c>
      <c r="E211" s="210">
        <v>2</v>
      </c>
      <c r="F211" s="211"/>
      <c r="G211" s="212"/>
      <c r="H211" s="133"/>
    </row>
    <row r="212" spans="1:8" s="70" customFormat="1">
      <c r="A212" s="207" t="s">
        <v>1660</v>
      </c>
      <c r="B212" s="208" t="s">
        <v>405</v>
      </c>
      <c r="C212" s="208" t="s">
        <v>2774</v>
      </c>
      <c r="D212" s="209" t="s">
        <v>400</v>
      </c>
      <c r="E212" s="210">
        <v>1</v>
      </c>
      <c r="F212" s="211"/>
      <c r="G212" s="212"/>
      <c r="H212" s="133"/>
    </row>
    <row r="213" spans="1:8" s="70" customFormat="1">
      <c r="A213" s="207" t="s">
        <v>1665</v>
      </c>
      <c r="B213" s="208" t="s">
        <v>405</v>
      </c>
      <c r="C213" s="208" t="s">
        <v>2775</v>
      </c>
      <c r="D213" s="209" t="s">
        <v>400</v>
      </c>
      <c r="E213" s="210">
        <v>6</v>
      </c>
      <c r="F213" s="211"/>
      <c r="G213" s="212"/>
      <c r="H213" s="133"/>
    </row>
    <row r="214" spans="1:8" s="70" customFormat="1">
      <c r="A214" s="207" t="s">
        <v>1672</v>
      </c>
      <c r="B214" s="208" t="s">
        <v>405</v>
      </c>
      <c r="C214" s="208" t="s">
        <v>2776</v>
      </c>
      <c r="D214" s="209" t="s">
        <v>400</v>
      </c>
      <c r="E214" s="210">
        <v>8</v>
      </c>
      <c r="F214" s="211"/>
      <c r="G214" s="212"/>
      <c r="H214" s="133"/>
    </row>
    <row r="215" spans="1:8" s="70" customFormat="1">
      <c r="A215" s="207" t="s">
        <v>1678</v>
      </c>
      <c r="B215" s="208" t="s">
        <v>405</v>
      </c>
      <c r="C215" s="208" t="s">
        <v>2777</v>
      </c>
      <c r="D215" s="209" t="s">
        <v>400</v>
      </c>
      <c r="E215" s="210">
        <v>10</v>
      </c>
      <c r="F215" s="211"/>
      <c r="G215" s="212"/>
      <c r="H215" s="133"/>
    </row>
    <row r="216" spans="1:8" s="70" customFormat="1">
      <c r="A216" s="207" t="s">
        <v>1683</v>
      </c>
      <c r="B216" s="208" t="s">
        <v>405</v>
      </c>
      <c r="C216" s="208" t="s">
        <v>2778</v>
      </c>
      <c r="D216" s="209" t="s">
        <v>400</v>
      </c>
      <c r="E216" s="210">
        <v>4</v>
      </c>
      <c r="F216" s="211"/>
      <c r="G216" s="212"/>
      <c r="H216" s="133"/>
    </row>
    <row r="217" spans="1:8" s="70" customFormat="1">
      <c r="A217" s="207" t="s">
        <v>308</v>
      </c>
      <c r="B217" s="208" t="s">
        <v>405</v>
      </c>
      <c r="C217" s="208" t="s">
        <v>2779</v>
      </c>
      <c r="D217" s="209" t="s">
        <v>400</v>
      </c>
      <c r="E217" s="210">
        <v>20</v>
      </c>
      <c r="F217" s="211"/>
      <c r="G217" s="212"/>
      <c r="H217" s="133"/>
    </row>
    <row r="218" spans="1:8" s="70" customFormat="1">
      <c r="A218" s="207" t="s">
        <v>1704</v>
      </c>
      <c r="B218" s="208" t="s">
        <v>405</v>
      </c>
      <c r="C218" s="208" t="s">
        <v>2780</v>
      </c>
      <c r="D218" s="209" t="s">
        <v>400</v>
      </c>
      <c r="E218" s="210">
        <v>184</v>
      </c>
      <c r="F218" s="211"/>
      <c r="G218" s="212"/>
      <c r="H218" s="133"/>
    </row>
    <row r="219" spans="1:8" s="70" customFormat="1">
      <c r="A219" s="207" t="s">
        <v>1757</v>
      </c>
      <c r="B219" s="208" t="s">
        <v>405</v>
      </c>
      <c r="C219" s="208" t="s">
        <v>2781</v>
      </c>
      <c r="D219" s="209" t="s">
        <v>1296</v>
      </c>
      <c r="E219" s="210">
        <v>49.66</v>
      </c>
      <c r="F219" s="211"/>
      <c r="G219" s="212"/>
      <c r="H219" s="133"/>
    </row>
    <row r="220" spans="1:8" s="70" customFormat="1">
      <c r="A220" s="207" t="s">
        <v>1781</v>
      </c>
      <c r="B220" s="208" t="s">
        <v>405</v>
      </c>
      <c r="C220" s="208" t="s">
        <v>2782</v>
      </c>
      <c r="D220" s="209" t="s">
        <v>361</v>
      </c>
      <c r="E220" s="210">
        <v>5.87</v>
      </c>
      <c r="F220" s="211"/>
      <c r="G220" s="212"/>
      <c r="H220" s="133"/>
    </row>
    <row r="221" spans="1:8" s="70" customFormat="1">
      <c r="A221" s="207" t="s">
        <v>1795</v>
      </c>
      <c r="B221" s="208" t="s">
        <v>405</v>
      </c>
      <c r="C221" s="208" t="s">
        <v>2783</v>
      </c>
      <c r="D221" s="209" t="s">
        <v>361</v>
      </c>
      <c r="E221" s="210">
        <v>26.83</v>
      </c>
      <c r="F221" s="211"/>
      <c r="G221" s="212"/>
      <c r="H221" s="133"/>
    </row>
    <row r="222" spans="1:8" s="70" customFormat="1">
      <c r="A222" s="207" t="s">
        <v>1804</v>
      </c>
      <c r="B222" s="208" t="s">
        <v>405</v>
      </c>
      <c r="C222" s="208" t="s">
        <v>2784</v>
      </c>
      <c r="D222" s="209" t="s">
        <v>361</v>
      </c>
      <c r="E222" s="210">
        <v>16.96</v>
      </c>
      <c r="F222" s="211"/>
      <c r="G222" s="212"/>
      <c r="H222" s="133"/>
    </row>
    <row r="223" spans="1:8" s="70" customFormat="1" ht="24">
      <c r="A223" s="207" t="s">
        <v>1821</v>
      </c>
      <c r="B223" s="208" t="s">
        <v>405</v>
      </c>
      <c r="C223" s="208" t="s">
        <v>2785</v>
      </c>
      <c r="D223" s="209" t="s">
        <v>400</v>
      </c>
      <c r="E223" s="210">
        <v>40</v>
      </c>
      <c r="F223" s="211"/>
      <c r="G223" s="212"/>
      <c r="H223" s="133"/>
    </row>
    <row r="224" spans="1:8" s="70" customFormat="1">
      <c r="A224" s="207" t="s">
        <v>1838</v>
      </c>
      <c r="B224" s="208" t="s">
        <v>405</v>
      </c>
      <c r="C224" s="208" t="s">
        <v>2786</v>
      </c>
      <c r="D224" s="209" t="s">
        <v>400</v>
      </c>
      <c r="E224" s="210">
        <v>10</v>
      </c>
      <c r="F224" s="211"/>
      <c r="G224" s="212"/>
      <c r="H224" s="133"/>
    </row>
    <row r="225" spans="1:8" s="70" customFormat="1">
      <c r="A225" s="207" t="s">
        <v>1847</v>
      </c>
      <c r="B225" s="208" t="s">
        <v>405</v>
      </c>
      <c r="C225" s="208" t="s">
        <v>2787</v>
      </c>
      <c r="D225" s="209" t="s">
        <v>400</v>
      </c>
      <c r="E225" s="210">
        <v>4</v>
      </c>
      <c r="F225" s="211"/>
      <c r="G225" s="212"/>
      <c r="H225" s="133"/>
    </row>
    <row r="226" spans="1:8" s="70" customFormat="1">
      <c r="A226" s="207" t="s">
        <v>1857</v>
      </c>
      <c r="B226" s="208" t="s">
        <v>405</v>
      </c>
      <c r="C226" s="208" t="s">
        <v>2788</v>
      </c>
      <c r="D226" s="209" t="s">
        <v>2537</v>
      </c>
      <c r="E226" s="210">
        <v>1</v>
      </c>
      <c r="F226" s="211"/>
      <c r="G226" s="212"/>
      <c r="H226" s="133"/>
    </row>
    <row r="227" spans="1:8" s="70" customFormat="1">
      <c r="A227" s="207" t="s">
        <v>1866</v>
      </c>
      <c r="B227" s="208" t="s">
        <v>405</v>
      </c>
      <c r="C227" s="208" t="s">
        <v>2789</v>
      </c>
      <c r="D227" s="209" t="s">
        <v>400</v>
      </c>
      <c r="E227" s="210">
        <v>10</v>
      </c>
      <c r="F227" s="211"/>
      <c r="G227" s="212"/>
      <c r="H227" s="133"/>
    </row>
    <row r="228" spans="1:8" s="70" customFormat="1" ht="24">
      <c r="A228" s="207" t="s">
        <v>1876</v>
      </c>
      <c r="B228" s="208" t="s">
        <v>405</v>
      </c>
      <c r="C228" s="208" t="s">
        <v>2790</v>
      </c>
      <c r="D228" s="209" t="s">
        <v>1296</v>
      </c>
      <c r="E228" s="210">
        <v>900.8</v>
      </c>
      <c r="F228" s="211"/>
      <c r="G228" s="212"/>
      <c r="H228" s="133"/>
    </row>
    <row r="229" spans="1:8" s="70" customFormat="1">
      <c r="A229" s="214"/>
      <c r="B229" s="285" t="s">
        <v>2501</v>
      </c>
      <c r="C229" s="286"/>
      <c r="D229" s="215" t="s">
        <v>2497</v>
      </c>
      <c r="E229" s="216"/>
      <c r="F229" s="216"/>
      <c r="G229" s="217"/>
      <c r="H229" s="133"/>
    </row>
    <row r="230" spans="1:8" s="70" customFormat="1">
      <c r="A230" s="287"/>
      <c r="B230" s="288"/>
      <c r="C230" s="288"/>
      <c r="D230" s="288"/>
      <c r="E230" s="288"/>
      <c r="F230" s="288"/>
      <c r="G230" s="288"/>
      <c r="H230" s="133"/>
    </row>
    <row r="231" spans="1:8" s="70" customFormat="1">
      <c r="A231" s="201"/>
      <c r="B231" s="202"/>
      <c r="C231" s="203" t="s">
        <v>2791</v>
      </c>
      <c r="D231" s="204"/>
      <c r="E231" s="205"/>
      <c r="F231" s="205"/>
      <c r="G231" s="206"/>
      <c r="H231" s="133"/>
    </row>
    <row r="232" spans="1:8" s="70" customFormat="1">
      <c r="A232" s="207" t="s">
        <v>1889</v>
      </c>
      <c r="B232" s="208" t="s">
        <v>405</v>
      </c>
      <c r="C232" s="208" t="s">
        <v>2792</v>
      </c>
      <c r="D232" s="209" t="s">
        <v>1296</v>
      </c>
      <c r="E232" s="210">
        <v>1274</v>
      </c>
      <c r="F232" s="211"/>
      <c r="G232" s="212"/>
      <c r="H232" s="133"/>
    </row>
    <row r="233" spans="1:8" s="70" customFormat="1">
      <c r="A233" s="207" t="s">
        <v>1892</v>
      </c>
      <c r="B233" s="208" t="s">
        <v>405</v>
      </c>
      <c r="C233" s="208" t="s">
        <v>2793</v>
      </c>
      <c r="D233" s="209" t="s">
        <v>1296</v>
      </c>
      <c r="E233" s="210">
        <v>33</v>
      </c>
      <c r="F233" s="211"/>
      <c r="G233" s="212"/>
      <c r="H233" s="133"/>
    </row>
    <row r="234" spans="1:8" s="70" customFormat="1">
      <c r="A234" s="207" t="s">
        <v>1956</v>
      </c>
      <c r="B234" s="208" t="s">
        <v>405</v>
      </c>
      <c r="C234" s="208" t="s">
        <v>2794</v>
      </c>
      <c r="D234" s="209" t="s">
        <v>1296</v>
      </c>
      <c r="E234" s="210">
        <v>10</v>
      </c>
      <c r="F234" s="211"/>
      <c r="G234" s="212"/>
      <c r="H234" s="133"/>
    </row>
    <row r="235" spans="1:8" s="70" customFormat="1">
      <c r="A235" s="207" t="s">
        <v>1958</v>
      </c>
      <c r="B235" s="208" t="s">
        <v>405</v>
      </c>
      <c r="C235" s="208" t="s">
        <v>2795</v>
      </c>
      <c r="D235" s="209" t="s">
        <v>1296</v>
      </c>
      <c r="E235" s="210">
        <v>95</v>
      </c>
      <c r="F235" s="211"/>
      <c r="G235" s="212"/>
      <c r="H235" s="133"/>
    </row>
    <row r="236" spans="1:8" s="70" customFormat="1">
      <c r="A236" s="207" t="s">
        <v>1983</v>
      </c>
      <c r="B236" s="208" t="s">
        <v>405</v>
      </c>
      <c r="C236" s="208" t="s">
        <v>2796</v>
      </c>
      <c r="D236" s="209" t="s">
        <v>1296</v>
      </c>
      <c r="E236" s="210">
        <v>199</v>
      </c>
      <c r="F236" s="211"/>
      <c r="G236" s="212"/>
      <c r="H236" s="133"/>
    </row>
    <row r="237" spans="1:8" s="70" customFormat="1">
      <c r="A237" s="207" t="s">
        <v>1985</v>
      </c>
      <c r="B237" s="208" t="s">
        <v>405</v>
      </c>
      <c r="C237" s="208" t="s">
        <v>2797</v>
      </c>
      <c r="D237" s="209" t="s">
        <v>1296</v>
      </c>
      <c r="E237" s="210">
        <v>220</v>
      </c>
      <c r="F237" s="211"/>
      <c r="G237" s="212"/>
      <c r="H237" s="133"/>
    </row>
    <row r="238" spans="1:8" s="70" customFormat="1">
      <c r="A238" s="207" t="s">
        <v>2019</v>
      </c>
      <c r="B238" s="208" t="s">
        <v>405</v>
      </c>
      <c r="C238" s="208" t="s">
        <v>2798</v>
      </c>
      <c r="D238" s="209" t="s">
        <v>1296</v>
      </c>
      <c r="E238" s="210">
        <v>23</v>
      </c>
      <c r="F238" s="211"/>
      <c r="G238" s="212"/>
      <c r="H238" s="133"/>
    </row>
    <row r="239" spans="1:8" s="70" customFormat="1">
      <c r="A239" s="207" t="s">
        <v>2020</v>
      </c>
      <c r="B239" s="208" t="s">
        <v>405</v>
      </c>
      <c r="C239" s="208" t="s">
        <v>2799</v>
      </c>
      <c r="D239" s="209" t="s">
        <v>1296</v>
      </c>
      <c r="E239" s="210">
        <v>478</v>
      </c>
      <c r="F239" s="211"/>
      <c r="G239" s="212"/>
      <c r="H239" s="133"/>
    </row>
    <row r="240" spans="1:8" s="70" customFormat="1">
      <c r="A240" s="214"/>
      <c r="B240" s="285" t="s">
        <v>2800</v>
      </c>
      <c r="C240" s="286"/>
      <c r="D240" s="215" t="s">
        <v>2497</v>
      </c>
      <c r="E240" s="216"/>
      <c r="F240" s="216"/>
      <c r="G240" s="217"/>
      <c r="H240" s="133"/>
    </row>
    <row r="241" spans="1:8" s="70" customFormat="1">
      <c r="A241" s="287"/>
      <c r="B241" s="288"/>
      <c r="C241" s="288"/>
      <c r="D241" s="288"/>
      <c r="E241" s="288"/>
      <c r="F241" s="288"/>
      <c r="G241" s="288"/>
      <c r="H241" s="133"/>
    </row>
    <row r="242" spans="1:8" s="70" customFormat="1">
      <c r="A242" s="201"/>
      <c r="B242" s="202"/>
      <c r="C242" s="203" t="s">
        <v>2801</v>
      </c>
      <c r="D242" s="204"/>
      <c r="E242" s="205"/>
      <c r="F242" s="205"/>
      <c r="G242" s="206"/>
      <c r="H242" s="133"/>
    </row>
    <row r="243" spans="1:8" s="70" customFormat="1" ht="24">
      <c r="A243" s="207" t="s">
        <v>2046</v>
      </c>
      <c r="B243" s="208" t="s">
        <v>561</v>
      </c>
      <c r="C243" s="208" t="s">
        <v>2802</v>
      </c>
      <c r="D243" s="209" t="s">
        <v>400</v>
      </c>
      <c r="E243" s="210">
        <v>7</v>
      </c>
      <c r="F243" s="211"/>
      <c r="G243" s="212"/>
      <c r="H243" s="133"/>
    </row>
    <row r="244" spans="1:8" s="70" customFormat="1">
      <c r="A244" s="207" t="s">
        <v>2085</v>
      </c>
      <c r="B244" s="208" t="s">
        <v>561</v>
      </c>
      <c r="C244" s="208" t="s">
        <v>2803</v>
      </c>
      <c r="D244" s="209" t="s">
        <v>2537</v>
      </c>
      <c r="E244" s="210">
        <v>1</v>
      </c>
      <c r="F244" s="211"/>
      <c r="G244" s="212"/>
      <c r="H244" s="133"/>
    </row>
    <row r="245" spans="1:8" s="70" customFormat="1">
      <c r="A245" s="207" t="s">
        <v>2093</v>
      </c>
      <c r="B245" s="208" t="s">
        <v>561</v>
      </c>
      <c r="C245" s="208" t="s">
        <v>2804</v>
      </c>
      <c r="D245" s="209" t="s">
        <v>2537</v>
      </c>
      <c r="E245" s="210">
        <v>3</v>
      </c>
      <c r="F245" s="211"/>
      <c r="G245" s="212"/>
      <c r="H245" s="133"/>
    </row>
    <row r="246" spans="1:8" s="70" customFormat="1">
      <c r="A246" s="207" t="s">
        <v>2110</v>
      </c>
      <c r="B246" s="208" t="s">
        <v>561</v>
      </c>
      <c r="C246" s="208" t="s">
        <v>2805</v>
      </c>
      <c r="D246" s="209" t="s">
        <v>400</v>
      </c>
      <c r="E246" s="210">
        <v>1</v>
      </c>
      <c r="F246" s="211"/>
      <c r="G246" s="212"/>
      <c r="H246" s="133"/>
    </row>
    <row r="247" spans="1:8" s="70" customFormat="1" ht="36">
      <c r="A247" s="207" t="s">
        <v>2120</v>
      </c>
      <c r="B247" s="208" t="s">
        <v>561</v>
      </c>
      <c r="C247" s="208" t="s">
        <v>2806</v>
      </c>
      <c r="D247" s="209" t="s">
        <v>2537</v>
      </c>
      <c r="E247" s="210">
        <v>1</v>
      </c>
      <c r="F247" s="211"/>
      <c r="G247" s="212"/>
      <c r="H247" s="133"/>
    </row>
    <row r="248" spans="1:8" s="70" customFormat="1">
      <c r="A248" s="207" t="s">
        <v>2122</v>
      </c>
      <c r="B248" s="208" t="s">
        <v>561</v>
      </c>
      <c r="C248" s="208" t="s">
        <v>2807</v>
      </c>
      <c r="D248" s="209" t="s">
        <v>400</v>
      </c>
      <c r="E248" s="210">
        <v>1</v>
      </c>
      <c r="F248" s="211"/>
      <c r="G248" s="212"/>
      <c r="H248" s="133"/>
    </row>
    <row r="249" spans="1:8" s="70" customFormat="1" ht="24">
      <c r="A249" s="207" t="s">
        <v>2124</v>
      </c>
      <c r="B249" s="208" t="s">
        <v>561</v>
      </c>
      <c r="C249" s="208" t="s">
        <v>2808</v>
      </c>
      <c r="D249" s="209" t="s">
        <v>400</v>
      </c>
      <c r="E249" s="210">
        <v>8</v>
      </c>
      <c r="F249" s="211"/>
      <c r="G249" s="212"/>
      <c r="H249" s="133"/>
    </row>
    <row r="250" spans="1:8" s="70" customFormat="1" ht="24">
      <c r="A250" s="207" t="s">
        <v>2132</v>
      </c>
      <c r="B250" s="208" t="s">
        <v>561</v>
      </c>
      <c r="C250" s="208" t="s">
        <v>2809</v>
      </c>
      <c r="D250" s="209" t="s">
        <v>400</v>
      </c>
      <c r="E250" s="210">
        <v>11</v>
      </c>
      <c r="F250" s="211"/>
      <c r="G250" s="212"/>
      <c r="H250" s="133"/>
    </row>
    <row r="251" spans="1:8" s="70" customFormat="1">
      <c r="A251" s="207" t="s">
        <v>2149</v>
      </c>
      <c r="B251" s="208" t="s">
        <v>561</v>
      </c>
      <c r="C251" s="208" t="s">
        <v>2810</v>
      </c>
      <c r="D251" s="209" t="s">
        <v>400</v>
      </c>
      <c r="E251" s="210">
        <v>1</v>
      </c>
      <c r="F251" s="211"/>
      <c r="G251" s="212"/>
      <c r="H251" s="133"/>
    </row>
    <row r="252" spans="1:8" s="70" customFormat="1">
      <c r="A252" s="207" t="s">
        <v>2155</v>
      </c>
      <c r="B252" s="208" t="s">
        <v>561</v>
      </c>
      <c r="C252" s="208" t="s">
        <v>2811</v>
      </c>
      <c r="D252" s="209" t="s">
        <v>400</v>
      </c>
      <c r="E252" s="210">
        <v>2</v>
      </c>
      <c r="F252" s="211"/>
      <c r="G252" s="212"/>
      <c r="H252" s="133"/>
    </row>
    <row r="253" spans="1:8" s="70" customFormat="1">
      <c r="A253" s="207" t="s">
        <v>2156</v>
      </c>
      <c r="B253" s="208" t="s">
        <v>561</v>
      </c>
      <c r="C253" s="208" t="s">
        <v>2812</v>
      </c>
      <c r="D253" s="209" t="s">
        <v>400</v>
      </c>
      <c r="E253" s="210">
        <v>1</v>
      </c>
      <c r="F253" s="211"/>
      <c r="G253" s="212"/>
      <c r="H253" s="133"/>
    </row>
    <row r="254" spans="1:8" s="70" customFormat="1">
      <c r="A254" s="207" t="s">
        <v>2157</v>
      </c>
      <c r="B254" s="208" t="s">
        <v>561</v>
      </c>
      <c r="C254" s="208" t="s">
        <v>2813</v>
      </c>
      <c r="D254" s="209" t="s">
        <v>400</v>
      </c>
      <c r="E254" s="210">
        <v>1</v>
      </c>
      <c r="F254" s="211"/>
      <c r="G254" s="212"/>
      <c r="H254" s="133"/>
    </row>
    <row r="255" spans="1:8" s="70" customFormat="1">
      <c r="A255" s="207" t="s">
        <v>2172</v>
      </c>
      <c r="B255" s="208" t="s">
        <v>561</v>
      </c>
      <c r="C255" s="208" t="s">
        <v>2814</v>
      </c>
      <c r="D255" s="209" t="s">
        <v>2537</v>
      </c>
      <c r="E255" s="210">
        <v>1</v>
      </c>
      <c r="F255" s="211"/>
      <c r="G255" s="212"/>
      <c r="H255" s="133"/>
    </row>
    <row r="256" spans="1:8" s="70" customFormat="1">
      <c r="A256" s="207" t="s">
        <v>2202</v>
      </c>
      <c r="B256" s="208" t="s">
        <v>561</v>
      </c>
      <c r="C256" s="208" t="s">
        <v>2815</v>
      </c>
      <c r="D256" s="209" t="s">
        <v>400</v>
      </c>
      <c r="E256" s="210">
        <v>1</v>
      </c>
      <c r="F256" s="211"/>
      <c r="G256" s="212"/>
      <c r="H256" s="133"/>
    </row>
    <row r="257" spans="1:8" s="70" customFormat="1">
      <c r="A257" s="207" t="s">
        <v>2214</v>
      </c>
      <c r="B257" s="208" t="s">
        <v>561</v>
      </c>
      <c r="C257" s="208" t="s">
        <v>2816</v>
      </c>
      <c r="D257" s="209" t="s">
        <v>2537</v>
      </c>
      <c r="E257" s="210">
        <v>1</v>
      </c>
      <c r="F257" s="211"/>
      <c r="G257" s="212"/>
      <c r="H257" s="133"/>
    </row>
    <row r="258" spans="1:8" s="70" customFormat="1" ht="24">
      <c r="A258" s="207" t="s">
        <v>2218</v>
      </c>
      <c r="B258" s="208" t="s">
        <v>561</v>
      </c>
      <c r="C258" s="208" t="s">
        <v>2817</v>
      </c>
      <c r="D258" s="209" t="s">
        <v>400</v>
      </c>
      <c r="E258" s="210">
        <v>1</v>
      </c>
      <c r="F258" s="211"/>
      <c r="G258" s="212"/>
      <c r="H258" s="133"/>
    </row>
    <row r="259" spans="1:8" s="70" customFormat="1">
      <c r="A259" s="207" t="s">
        <v>2228</v>
      </c>
      <c r="B259" s="208" t="s">
        <v>561</v>
      </c>
      <c r="C259" s="208" t="s">
        <v>2818</v>
      </c>
      <c r="D259" s="209" t="s">
        <v>2537</v>
      </c>
      <c r="E259" s="210">
        <v>1</v>
      </c>
      <c r="F259" s="211"/>
      <c r="G259" s="212"/>
      <c r="H259" s="133"/>
    </row>
    <row r="260" spans="1:8" s="70" customFormat="1">
      <c r="A260" s="207" t="s">
        <v>2244</v>
      </c>
      <c r="B260" s="208" t="s">
        <v>561</v>
      </c>
      <c r="C260" s="208" t="s">
        <v>2819</v>
      </c>
      <c r="D260" s="209" t="s">
        <v>400</v>
      </c>
      <c r="E260" s="210">
        <v>1</v>
      </c>
      <c r="F260" s="211"/>
      <c r="G260" s="212"/>
      <c r="H260" s="133"/>
    </row>
    <row r="261" spans="1:8" s="70" customFormat="1">
      <c r="A261" s="207" t="s">
        <v>2246</v>
      </c>
      <c r="B261" s="208" t="s">
        <v>561</v>
      </c>
      <c r="C261" s="208" t="s">
        <v>2820</v>
      </c>
      <c r="D261" s="209" t="s">
        <v>2537</v>
      </c>
      <c r="E261" s="210">
        <v>1</v>
      </c>
      <c r="F261" s="211"/>
      <c r="G261" s="212"/>
      <c r="H261" s="133"/>
    </row>
    <row r="262" spans="1:8" s="70" customFormat="1">
      <c r="A262" s="207" t="s">
        <v>2248</v>
      </c>
      <c r="B262" s="208" t="s">
        <v>561</v>
      </c>
      <c r="C262" s="208" t="s">
        <v>2821</v>
      </c>
      <c r="D262" s="209" t="s">
        <v>2537</v>
      </c>
      <c r="E262" s="210">
        <v>1</v>
      </c>
      <c r="F262" s="211"/>
      <c r="G262" s="212"/>
      <c r="H262" s="133"/>
    </row>
    <row r="263" spans="1:8" s="70" customFormat="1">
      <c r="A263" s="207" t="s">
        <v>2263</v>
      </c>
      <c r="B263" s="208" t="s">
        <v>561</v>
      </c>
      <c r="C263" s="208" t="s">
        <v>2822</v>
      </c>
      <c r="D263" s="209" t="s">
        <v>2537</v>
      </c>
      <c r="E263" s="210">
        <v>1</v>
      </c>
      <c r="F263" s="211"/>
      <c r="G263" s="212"/>
      <c r="H263" s="133"/>
    </row>
    <row r="264" spans="1:8" s="70" customFormat="1">
      <c r="A264" s="214"/>
      <c r="B264" s="285" t="s">
        <v>2823</v>
      </c>
      <c r="C264" s="286"/>
      <c r="D264" s="215" t="s">
        <v>2497</v>
      </c>
      <c r="E264" s="216"/>
      <c r="F264" s="216"/>
      <c r="G264" s="217"/>
      <c r="H264" s="133"/>
    </row>
    <row r="265" spans="1:8" s="70" customFormat="1">
      <c r="A265" s="287"/>
      <c r="B265" s="288"/>
      <c r="C265" s="288"/>
      <c r="D265" s="288"/>
      <c r="E265" s="288"/>
      <c r="F265" s="288"/>
      <c r="G265" s="288"/>
      <c r="H265" s="133"/>
    </row>
    <row r="266" spans="1:8" s="70" customFormat="1">
      <c r="A266" s="305"/>
      <c r="B266" s="305"/>
      <c r="C266" s="305"/>
      <c r="D266" s="305"/>
      <c r="E266" s="305"/>
      <c r="F266" s="305"/>
      <c r="G266" s="305"/>
      <c r="H266" s="133"/>
    </row>
    <row r="267" spans="1:8" s="70" customFormat="1">
      <c r="A267" s="192"/>
      <c r="B267" s="306" t="s">
        <v>2483</v>
      </c>
      <c r="C267" s="306"/>
      <c r="D267" s="306"/>
      <c r="E267" s="306" t="s">
        <v>2484</v>
      </c>
      <c r="F267" s="306"/>
      <c r="G267" s="306"/>
      <c r="H267" s="133"/>
    </row>
  </sheetData>
  <mergeCells count="36">
    <mergeCell ref="B8:G8"/>
    <mergeCell ref="B2:G2"/>
    <mergeCell ref="B3:G3"/>
    <mergeCell ref="E5:G5"/>
    <mergeCell ref="B6:G6"/>
    <mergeCell ref="F7:G7"/>
    <mergeCell ref="B9:G9"/>
    <mergeCell ref="C11:G11"/>
    <mergeCell ref="F12:G12"/>
    <mergeCell ref="A13:C13"/>
    <mergeCell ref="A15:G15"/>
    <mergeCell ref="F17:G17"/>
    <mergeCell ref="A20:G20"/>
    <mergeCell ref="A21:G21"/>
    <mergeCell ref="B25:C25"/>
    <mergeCell ref="A56:G56"/>
    <mergeCell ref="B29:C29"/>
    <mergeCell ref="A30:G30"/>
    <mergeCell ref="B54:C54"/>
    <mergeCell ref="B55:C55"/>
    <mergeCell ref="A26:G26"/>
    <mergeCell ref="A16:A18"/>
    <mergeCell ref="B16:B18"/>
    <mergeCell ref="C16:C18"/>
    <mergeCell ref="D16:D18"/>
    <mergeCell ref="E16:E18"/>
    <mergeCell ref="F16:G16"/>
    <mergeCell ref="B229:C229"/>
    <mergeCell ref="B267:D267"/>
    <mergeCell ref="E267:G267"/>
    <mergeCell ref="A230:G230"/>
    <mergeCell ref="B240:C240"/>
    <mergeCell ref="A241:G241"/>
    <mergeCell ref="B264:C264"/>
    <mergeCell ref="A265:G265"/>
    <mergeCell ref="A266:G266"/>
  </mergeCells>
  <pageMargins left="0.59055118110236227" right="0.59055118110236227" top="0.59055118110236227" bottom="0.47244094488188981" header="0.31496062992125984" footer="0.31496062992125984"/>
  <pageSetup paperSize="9" scale="71" fitToHeight="10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0"/>
  <sheetViews>
    <sheetView workbookViewId="0">
      <selection activeCell="C10" sqref="C10"/>
    </sheetView>
  </sheetViews>
  <sheetFormatPr defaultColWidth="8.85546875" defaultRowHeight="12.75" outlineLevelRow="1"/>
  <cols>
    <col min="1" max="1" width="6.28515625" style="71" customWidth="1"/>
    <col min="2" max="2" width="15.7109375" style="71" customWidth="1"/>
    <col min="3" max="3" width="75.7109375" style="71" customWidth="1"/>
    <col min="4" max="6" width="11.7109375" style="71" customWidth="1"/>
    <col min="7" max="16384" width="8.85546875" style="71"/>
  </cols>
  <sheetData>
    <row r="1" spans="1:7" s="70" customFormat="1">
      <c r="A1" s="133"/>
      <c r="B1" s="133"/>
      <c r="C1" s="133"/>
      <c r="D1" s="133"/>
      <c r="E1" s="133"/>
      <c r="F1" s="134" t="s">
        <v>212</v>
      </c>
      <c r="G1" s="133"/>
    </row>
    <row r="2" spans="1:7" s="70" customFormat="1" ht="28.9" customHeight="1">
      <c r="A2" s="133"/>
      <c r="B2" s="300" t="s">
        <v>213</v>
      </c>
      <c r="C2" s="300"/>
      <c r="D2" s="300"/>
      <c r="E2" s="300"/>
      <c r="F2" s="300"/>
      <c r="G2" s="133"/>
    </row>
    <row r="3" spans="1:7" s="70" customFormat="1">
      <c r="A3" s="135"/>
      <c r="B3" s="301" t="s">
        <v>214</v>
      </c>
      <c r="C3" s="301"/>
      <c r="D3" s="301"/>
      <c r="E3" s="301"/>
      <c r="F3" s="301"/>
      <c r="G3" s="133"/>
    </row>
    <row r="4" spans="1:7" s="70" customFormat="1">
      <c r="A4" s="133"/>
      <c r="B4" s="133"/>
      <c r="C4" s="136"/>
      <c r="D4" s="136"/>
      <c r="E4" s="136"/>
      <c r="F4" s="136"/>
      <c r="G4" s="133"/>
    </row>
    <row r="5" spans="1:7" s="70" customFormat="1" ht="15.75">
      <c r="A5" s="137"/>
      <c r="B5" s="137"/>
      <c r="C5" s="138" t="s">
        <v>215</v>
      </c>
      <c r="D5" s="302"/>
      <c r="E5" s="302"/>
      <c r="F5" s="302"/>
      <c r="G5" s="133"/>
    </row>
    <row r="6" spans="1:7" s="70" customFormat="1">
      <c r="A6" s="135"/>
      <c r="B6" s="303" t="s">
        <v>216</v>
      </c>
      <c r="C6" s="303"/>
      <c r="D6" s="303"/>
      <c r="E6" s="303"/>
      <c r="F6" s="303"/>
      <c r="G6" s="133"/>
    </row>
    <row r="7" spans="1:7" s="70" customFormat="1">
      <c r="A7" s="133"/>
      <c r="B7" s="133"/>
      <c r="C7" s="133"/>
      <c r="D7" s="136"/>
      <c r="E7" s="133"/>
      <c r="F7" s="139" t="s">
        <v>217</v>
      </c>
      <c r="G7" s="133"/>
    </row>
    <row r="8" spans="1:7" s="70" customFormat="1">
      <c r="A8" s="139" t="s">
        <v>218</v>
      </c>
      <c r="B8" s="300" t="s">
        <v>2502</v>
      </c>
      <c r="C8" s="300"/>
      <c r="D8" s="300"/>
      <c r="E8" s="300"/>
      <c r="F8" s="300"/>
      <c r="G8" s="133"/>
    </row>
    <row r="9" spans="1:7" s="70" customFormat="1">
      <c r="A9" s="135"/>
      <c r="B9" s="301" t="s">
        <v>220</v>
      </c>
      <c r="C9" s="301"/>
      <c r="D9" s="301"/>
      <c r="E9" s="301"/>
      <c r="F9" s="301"/>
      <c r="G9" s="133"/>
    </row>
    <row r="10" spans="1:7" s="70" customFormat="1">
      <c r="A10" s="133"/>
      <c r="B10" s="133"/>
      <c r="C10" s="133"/>
      <c r="D10" s="133"/>
      <c r="E10" s="133"/>
      <c r="F10" s="133"/>
      <c r="G10" s="133"/>
    </row>
    <row r="11" spans="1:7" s="70" customFormat="1">
      <c r="A11" s="140" t="s">
        <v>221</v>
      </c>
      <c r="B11" s="140"/>
      <c r="C11" s="321"/>
      <c r="D11" s="321"/>
      <c r="E11" s="321"/>
      <c r="F11" s="321"/>
      <c r="G11" s="133"/>
    </row>
    <row r="12" spans="1:7" s="72" customFormat="1" ht="12.75" customHeight="1">
      <c r="A12" s="322" t="s">
        <v>222</v>
      </c>
      <c r="B12" s="322" t="s">
        <v>223</v>
      </c>
      <c r="C12" s="322" t="s">
        <v>224</v>
      </c>
      <c r="D12" s="322" t="s">
        <v>225</v>
      </c>
      <c r="E12" s="324" t="s">
        <v>226</v>
      </c>
      <c r="F12" s="325"/>
      <c r="G12" s="141"/>
    </row>
    <row r="13" spans="1:7" s="72" customFormat="1" ht="34.5" customHeight="1">
      <c r="A13" s="323"/>
      <c r="B13" s="323"/>
      <c r="C13" s="323"/>
      <c r="D13" s="323"/>
      <c r="E13" s="142" t="s">
        <v>227</v>
      </c>
      <c r="F13" s="142" t="s">
        <v>228</v>
      </c>
      <c r="G13" s="141"/>
    </row>
    <row r="14" spans="1:7" s="73" customFormat="1">
      <c r="A14" s="143">
        <v>1</v>
      </c>
      <c r="B14" s="144">
        <v>2</v>
      </c>
      <c r="C14" s="144">
        <v>3</v>
      </c>
      <c r="D14" s="144">
        <v>4</v>
      </c>
      <c r="E14" s="144">
        <v>5</v>
      </c>
      <c r="F14" s="144">
        <v>6</v>
      </c>
      <c r="G14" s="103"/>
    </row>
    <row r="15" spans="1:7">
      <c r="A15" s="318"/>
      <c r="B15" s="319"/>
      <c r="C15" s="319"/>
      <c r="D15" s="319"/>
      <c r="E15" s="319"/>
      <c r="F15" s="320"/>
    </row>
    <row r="16" spans="1:7" ht="15.75">
      <c r="A16" s="315" t="s">
        <v>2824</v>
      </c>
      <c r="B16" s="316"/>
      <c r="C16" s="316"/>
      <c r="D16" s="316"/>
      <c r="E16" s="316"/>
      <c r="F16" s="317"/>
      <c r="G16" s="121"/>
    </row>
    <row r="17" spans="1:7" s="70" customFormat="1">
      <c r="A17" s="173"/>
      <c r="B17" s="174"/>
      <c r="C17" s="306" t="s">
        <v>2825</v>
      </c>
      <c r="D17" s="306"/>
      <c r="E17" s="174"/>
      <c r="F17" s="175"/>
      <c r="G17" s="133"/>
    </row>
    <row r="18" spans="1:7" s="70" customFormat="1" ht="38.25">
      <c r="A18" s="145" t="s">
        <v>231</v>
      </c>
      <c r="B18" s="146" t="s">
        <v>1541</v>
      </c>
      <c r="C18" s="146" t="s">
        <v>1542</v>
      </c>
      <c r="D18" s="147" t="s">
        <v>411</v>
      </c>
      <c r="E18" s="311">
        <v>1.7889999999999999</v>
      </c>
      <c r="F18" s="312"/>
      <c r="G18" s="148"/>
    </row>
    <row r="19" spans="1:7" s="74" customFormat="1" outlineLevel="1">
      <c r="A19" s="149" t="s">
        <v>235</v>
      </c>
      <c r="B19" s="150" t="s">
        <v>231</v>
      </c>
      <c r="C19" s="151" t="s">
        <v>236</v>
      </c>
      <c r="D19" s="150" t="s">
        <v>237</v>
      </c>
      <c r="E19" s="152">
        <v>28.38</v>
      </c>
      <c r="F19" s="152">
        <v>50.771799999999999</v>
      </c>
    </row>
    <row r="20" spans="1:7" s="75" customFormat="1" outlineLevel="1">
      <c r="A20" s="153" t="s">
        <v>238</v>
      </c>
      <c r="B20" s="154" t="s">
        <v>239</v>
      </c>
      <c r="C20" s="155" t="s">
        <v>240</v>
      </c>
      <c r="D20" s="154" t="s">
        <v>237</v>
      </c>
      <c r="E20" s="156">
        <v>1.1599999999999999</v>
      </c>
      <c r="F20" s="156">
        <v>2.0752000000000002</v>
      </c>
    </row>
    <row r="21" spans="1:7" s="76" customFormat="1" outlineLevel="1">
      <c r="A21" s="157" t="s">
        <v>241</v>
      </c>
      <c r="B21" s="158" t="s">
        <v>512</v>
      </c>
      <c r="C21" s="159" t="s">
        <v>344</v>
      </c>
      <c r="D21" s="158" t="s">
        <v>244</v>
      </c>
      <c r="E21" s="160">
        <v>0.98</v>
      </c>
      <c r="F21" s="160">
        <v>1.7532000000000001</v>
      </c>
    </row>
    <row r="22" spans="1:7" s="70" customFormat="1">
      <c r="A22" s="145" t="s">
        <v>245</v>
      </c>
      <c r="B22" s="146" t="s">
        <v>405</v>
      </c>
      <c r="C22" s="146" t="s">
        <v>2730</v>
      </c>
      <c r="D22" s="147" t="s">
        <v>361</v>
      </c>
      <c r="E22" s="313">
        <v>368.53399999999999</v>
      </c>
      <c r="F22" s="314"/>
      <c r="G22" s="148"/>
    </row>
    <row r="23" spans="1:7" s="70" customFormat="1" ht="25.5">
      <c r="A23" s="145" t="s">
        <v>239</v>
      </c>
      <c r="B23" s="146" t="s">
        <v>2826</v>
      </c>
      <c r="C23" s="146" t="s">
        <v>2827</v>
      </c>
      <c r="D23" s="147" t="s">
        <v>1694</v>
      </c>
      <c r="E23" s="311">
        <v>9.0079999999999991</v>
      </c>
      <c r="F23" s="312"/>
      <c r="G23" s="148"/>
    </row>
    <row r="24" spans="1:7" s="74" customFormat="1" outlineLevel="1">
      <c r="A24" s="149" t="s">
        <v>252</v>
      </c>
      <c r="B24" s="150" t="s">
        <v>231</v>
      </c>
      <c r="C24" s="151" t="s">
        <v>236</v>
      </c>
      <c r="D24" s="150" t="s">
        <v>237</v>
      </c>
      <c r="E24" s="152">
        <v>93</v>
      </c>
      <c r="F24" s="152">
        <v>837.74400000000003</v>
      </c>
    </row>
    <row r="25" spans="1:7" s="75" customFormat="1" outlineLevel="1">
      <c r="A25" s="153" t="s">
        <v>253</v>
      </c>
      <c r="B25" s="154" t="s">
        <v>239</v>
      </c>
      <c r="C25" s="155" t="s">
        <v>240</v>
      </c>
      <c r="D25" s="154" t="s">
        <v>237</v>
      </c>
      <c r="E25" s="156">
        <v>0.44</v>
      </c>
      <c r="F25" s="156">
        <v>3.9634999999999998</v>
      </c>
    </row>
    <row r="26" spans="1:7" s="76" customFormat="1" outlineLevel="1">
      <c r="A26" s="157" t="s">
        <v>2828</v>
      </c>
      <c r="B26" s="158" t="s">
        <v>1255</v>
      </c>
      <c r="C26" s="159" t="s">
        <v>1256</v>
      </c>
      <c r="D26" s="158" t="s">
        <v>244</v>
      </c>
      <c r="E26" s="160">
        <v>4.5599999999999996</v>
      </c>
      <c r="F26" s="160">
        <v>41.076500000000003</v>
      </c>
    </row>
    <row r="27" spans="1:7" s="76" customFormat="1" outlineLevel="1">
      <c r="A27" s="161" t="s">
        <v>2829</v>
      </c>
      <c r="B27" s="162" t="s">
        <v>343</v>
      </c>
      <c r="C27" s="163" t="s">
        <v>344</v>
      </c>
      <c r="D27" s="162" t="s">
        <v>244</v>
      </c>
      <c r="E27" s="164">
        <v>0.37</v>
      </c>
      <c r="F27" s="164">
        <v>3.3330000000000002</v>
      </c>
    </row>
    <row r="28" spans="1:7" s="75" customFormat="1" outlineLevel="1">
      <c r="A28" s="165" t="s">
        <v>2830</v>
      </c>
      <c r="B28" s="166" t="s">
        <v>299</v>
      </c>
      <c r="C28" s="167" t="s">
        <v>300</v>
      </c>
      <c r="D28" s="166" t="s">
        <v>270</v>
      </c>
      <c r="E28" s="168">
        <v>0.47</v>
      </c>
      <c r="F28" s="168">
        <v>4.2337999999999996</v>
      </c>
    </row>
    <row r="29" spans="1:7" s="75" customFormat="1" outlineLevel="1">
      <c r="A29" s="169" t="s">
        <v>2831</v>
      </c>
      <c r="B29" s="170" t="s">
        <v>2559</v>
      </c>
      <c r="C29" s="171" t="s">
        <v>2560</v>
      </c>
      <c r="D29" s="170" t="s">
        <v>396</v>
      </c>
      <c r="E29" s="172">
        <v>1.6000000000000001E-3</v>
      </c>
      <c r="F29" s="172">
        <v>1.4413E-2</v>
      </c>
    </row>
    <row r="30" spans="1:7" s="75" customFormat="1" outlineLevel="1">
      <c r="A30" s="169" t="s">
        <v>2832</v>
      </c>
      <c r="B30" s="170" t="s">
        <v>2679</v>
      </c>
      <c r="C30" s="171" t="s">
        <v>2680</v>
      </c>
      <c r="D30" s="170" t="s">
        <v>1296</v>
      </c>
      <c r="E30" s="172">
        <v>6</v>
      </c>
      <c r="F30" s="172">
        <v>54.048000000000002</v>
      </c>
    </row>
    <row r="31" spans="1:7" s="70" customFormat="1">
      <c r="A31" s="145" t="s">
        <v>256</v>
      </c>
      <c r="B31" s="146" t="s">
        <v>405</v>
      </c>
      <c r="C31" s="146" t="s">
        <v>2790</v>
      </c>
      <c r="D31" s="147" t="s">
        <v>1296</v>
      </c>
      <c r="E31" s="313">
        <v>900.8</v>
      </c>
      <c r="F31" s="314"/>
      <c r="G31" s="148"/>
    </row>
    <row r="32" spans="1:7" s="70" customFormat="1">
      <c r="A32" s="145" t="s">
        <v>260</v>
      </c>
      <c r="B32" s="146" t="s">
        <v>405</v>
      </c>
      <c r="C32" s="146" t="s">
        <v>2777</v>
      </c>
      <c r="D32" s="147" t="s">
        <v>400</v>
      </c>
      <c r="E32" s="313">
        <v>10</v>
      </c>
      <c r="F32" s="314"/>
      <c r="G32" s="148"/>
    </row>
    <row r="33" spans="1:7" s="70" customFormat="1">
      <c r="A33" s="145" t="s">
        <v>271</v>
      </c>
      <c r="B33" s="146" t="s">
        <v>405</v>
      </c>
      <c r="C33" s="146" t="s">
        <v>2789</v>
      </c>
      <c r="D33" s="147" t="s">
        <v>400</v>
      </c>
      <c r="E33" s="313">
        <v>10</v>
      </c>
      <c r="F33" s="314"/>
      <c r="G33" s="148"/>
    </row>
    <row r="34" spans="1:7" s="70" customFormat="1" ht="25.5">
      <c r="A34" s="145" t="s">
        <v>279</v>
      </c>
      <c r="B34" s="146" t="s">
        <v>2833</v>
      </c>
      <c r="C34" s="146" t="s">
        <v>2834</v>
      </c>
      <c r="D34" s="147" t="s">
        <v>400</v>
      </c>
      <c r="E34" s="311">
        <v>1</v>
      </c>
      <c r="F34" s="312"/>
      <c r="G34" s="148"/>
    </row>
    <row r="35" spans="1:7" s="74" customFormat="1" outlineLevel="1">
      <c r="A35" s="149" t="s">
        <v>282</v>
      </c>
      <c r="B35" s="150" t="s">
        <v>231</v>
      </c>
      <c r="C35" s="151" t="s">
        <v>236</v>
      </c>
      <c r="D35" s="150" t="s">
        <v>237</v>
      </c>
      <c r="E35" s="152">
        <v>1.17</v>
      </c>
      <c r="F35" s="152">
        <v>1.17</v>
      </c>
    </row>
    <row r="36" spans="1:7" s="75" customFormat="1" outlineLevel="1">
      <c r="A36" s="153" t="s">
        <v>283</v>
      </c>
      <c r="B36" s="154" t="s">
        <v>239</v>
      </c>
      <c r="C36" s="155" t="s">
        <v>240</v>
      </c>
      <c r="D36" s="154" t="s">
        <v>237</v>
      </c>
      <c r="E36" s="156">
        <v>0.41</v>
      </c>
      <c r="F36" s="156">
        <v>0.41</v>
      </c>
    </row>
    <row r="37" spans="1:7" s="76" customFormat="1" ht="24" outlineLevel="1">
      <c r="A37" s="157" t="s">
        <v>284</v>
      </c>
      <c r="B37" s="158" t="s">
        <v>2507</v>
      </c>
      <c r="C37" s="159" t="s">
        <v>2508</v>
      </c>
      <c r="D37" s="158" t="s">
        <v>244</v>
      </c>
      <c r="E37" s="160">
        <v>0.09</v>
      </c>
      <c r="F37" s="160">
        <v>0.09</v>
      </c>
    </row>
    <row r="38" spans="1:7" s="76" customFormat="1" outlineLevel="1">
      <c r="A38" s="161" t="s">
        <v>287</v>
      </c>
      <c r="B38" s="162" t="s">
        <v>343</v>
      </c>
      <c r="C38" s="163" t="s">
        <v>344</v>
      </c>
      <c r="D38" s="162" t="s">
        <v>244</v>
      </c>
      <c r="E38" s="164">
        <v>0.09</v>
      </c>
      <c r="F38" s="164">
        <v>0.09</v>
      </c>
    </row>
    <row r="39" spans="1:7" s="75" customFormat="1" outlineLevel="1">
      <c r="A39" s="165" t="s">
        <v>2835</v>
      </c>
      <c r="B39" s="166" t="s">
        <v>2630</v>
      </c>
      <c r="C39" s="167" t="s">
        <v>2631</v>
      </c>
      <c r="D39" s="166" t="s">
        <v>396</v>
      </c>
      <c r="E39" s="168">
        <v>0.32</v>
      </c>
      <c r="F39" s="168">
        <v>0.32</v>
      </c>
    </row>
    <row r="40" spans="1:7" s="70" customFormat="1">
      <c r="A40" s="145" t="s">
        <v>290</v>
      </c>
      <c r="B40" s="146" t="s">
        <v>405</v>
      </c>
      <c r="C40" s="146" t="s">
        <v>2788</v>
      </c>
      <c r="D40" s="147" t="s">
        <v>2537</v>
      </c>
      <c r="E40" s="313">
        <v>1</v>
      </c>
      <c r="F40" s="314"/>
      <c r="G40" s="148"/>
    </row>
    <row r="41" spans="1:7" s="70" customFormat="1" ht="38.25">
      <c r="A41" s="145" t="s">
        <v>302</v>
      </c>
      <c r="B41" s="146" t="s">
        <v>2836</v>
      </c>
      <c r="C41" s="146" t="s">
        <v>2837</v>
      </c>
      <c r="D41" s="147" t="s">
        <v>1694</v>
      </c>
      <c r="E41" s="311">
        <v>0.35199999999999998</v>
      </c>
      <c r="F41" s="312"/>
      <c r="G41" s="148"/>
    </row>
    <row r="42" spans="1:7" s="74" customFormat="1" outlineLevel="1">
      <c r="A42" s="149" t="s">
        <v>305</v>
      </c>
      <c r="B42" s="150" t="s">
        <v>231</v>
      </c>
      <c r="C42" s="151" t="s">
        <v>236</v>
      </c>
      <c r="D42" s="150" t="s">
        <v>237</v>
      </c>
      <c r="E42" s="152">
        <v>121.8</v>
      </c>
      <c r="F42" s="152">
        <v>42.873600000000003</v>
      </c>
    </row>
    <row r="43" spans="1:7" s="75" customFormat="1" outlineLevel="1">
      <c r="A43" s="153" t="s">
        <v>306</v>
      </c>
      <c r="B43" s="154" t="s">
        <v>239</v>
      </c>
      <c r="C43" s="155" t="s">
        <v>240</v>
      </c>
      <c r="D43" s="154" t="s">
        <v>237</v>
      </c>
      <c r="E43" s="156">
        <v>4.9400000000000004</v>
      </c>
      <c r="F43" s="156">
        <v>1.7388999999999999</v>
      </c>
    </row>
    <row r="44" spans="1:7" s="76" customFormat="1" outlineLevel="1">
      <c r="A44" s="157" t="s">
        <v>307</v>
      </c>
      <c r="B44" s="158" t="s">
        <v>1116</v>
      </c>
      <c r="C44" s="159" t="s">
        <v>2506</v>
      </c>
      <c r="D44" s="158" t="s">
        <v>244</v>
      </c>
      <c r="E44" s="160">
        <v>4.6399999999999997</v>
      </c>
      <c r="F44" s="160">
        <v>1.6333</v>
      </c>
    </row>
    <row r="45" spans="1:7" s="76" customFormat="1" outlineLevel="1">
      <c r="A45" s="161" t="s">
        <v>310</v>
      </c>
      <c r="B45" s="162" t="s">
        <v>343</v>
      </c>
      <c r="C45" s="163" t="s">
        <v>344</v>
      </c>
      <c r="D45" s="162" t="s">
        <v>244</v>
      </c>
      <c r="E45" s="164">
        <v>0.22</v>
      </c>
      <c r="F45" s="164">
        <v>7.7439999999999995E-2</v>
      </c>
    </row>
    <row r="46" spans="1:7" s="75" customFormat="1" outlineLevel="1">
      <c r="A46" s="165" t="s">
        <v>312</v>
      </c>
      <c r="B46" s="166" t="s">
        <v>299</v>
      </c>
      <c r="C46" s="167" t="s">
        <v>300</v>
      </c>
      <c r="D46" s="166" t="s">
        <v>270</v>
      </c>
      <c r="E46" s="168">
        <v>1.21</v>
      </c>
      <c r="F46" s="168">
        <v>0.42592000000000002</v>
      </c>
    </row>
    <row r="47" spans="1:7" s="75" customFormat="1" outlineLevel="1">
      <c r="A47" s="169" t="s">
        <v>313</v>
      </c>
      <c r="B47" s="170" t="s">
        <v>2551</v>
      </c>
      <c r="C47" s="171" t="s">
        <v>2552</v>
      </c>
      <c r="D47" s="170" t="s">
        <v>274</v>
      </c>
      <c r="E47" s="172">
        <v>5.1000000000000004E-4</v>
      </c>
      <c r="F47" s="172">
        <v>1.8000000000000001E-4</v>
      </c>
    </row>
    <row r="48" spans="1:7" s="75" customFormat="1" outlineLevel="1">
      <c r="A48" s="169" t="s">
        <v>314</v>
      </c>
      <c r="B48" s="170" t="s">
        <v>2559</v>
      </c>
      <c r="C48" s="171" t="s">
        <v>2560</v>
      </c>
      <c r="D48" s="170" t="s">
        <v>396</v>
      </c>
      <c r="E48" s="172">
        <v>4.0000000000000001E-3</v>
      </c>
      <c r="F48" s="172">
        <v>1.408E-3</v>
      </c>
    </row>
    <row r="49" spans="1:7" s="75" customFormat="1" outlineLevel="1">
      <c r="A49" s="169" t="s">
        <v>2838</v>
      </c>
      <c r="B49" s="170" t="s">
        <v>2580</v>
      </c>
      <c r="C49" s="171" t="s">
        <v>2581</v>
      </c>
      <c r="D49" s="170" t="s">
        <v>396</v>
      </c>
      <c r="E49" s="172">
        <v>0.17</v>
      </c>
      <c r="F49" s="172">
        <v>5.9839999999999997E-2</v>
      </c>
    </row>
    <row r="50" spans="1:7" s="75" customFormat="1" outlineLevel="1">
      <c r="A50" s="169" t="s">
        <v>2839</v>
      </c>
      <c r="B50" s="170" t="s">
        <v>2604</v>
      </c>
      <c r="C50" s="171" t="s">
        <v>2605</v>
      </c>
      <c r="D50" s="170" t="s">
        <v>396</v>
      </c>
      <c r="E50" s="172">
        <v>0.2</v>
      </c>
      <c r="F50" s="172">
        <v>7.0400000000000004E-2</v>
      </c>
    </row>
    <row r="51" spans="1:7" s="75" customFormat="1" outlineLevel="1">
      <c r="A51" s="169" t="s">
        <v>2840</v>
      </c>
      <c r="B51" s="170" t="s">
        <v>2637</v>
      </c>
      <c r="C51" s="171" t="s">
        <v>2638</v>
      </c>
      <c r="D51" s="170" t="s">
        <v>479</v>
      </c>
      <c r="E51" s="172">
        <v>0.06</v>
      </c>
      <c r="F51" s="172">
        <v>2.112E-2</v>
      </c>
    </row>
    <row r="52" spans="1:7" s="75" customFormat="1" outlineLevel="1">
      <c r="A52" s="169" t="s">
        <v>2841</v>
      </c>
      <c r="B52" s="170" t="s">
        <v>2687</v>
      </c>
      <c r="C52" s="171" t="s">
        <v>2688</v>
      </c>
      <c r="D52" s="170" t="s">
        <v>396</v>
      </c>
      <c r="E52" s="172">
        <v>0.33</v>
      </c>
      <c r="F52" s="172">
        <v>0.11616</v>
      </c>
    </row>
    <row r="53" spans="1:7" s="75" customFormat="1" outlineLevel="1">
      <c r="A53" s="169" t="s">
        <v>2842</v>
      </c>
      <c r="B53" s="170" t="s">
        <v>2719</v>
      </c>
      <c r="C53" s="171" t="s">
        <v>2720</v>
      </c>
      <c r="D53" s="170" t="s">
        <v>1296</v>
      </c>
      <c r="E53" s="172">
        <v>93.8</v>
      </c>
      <c r="F53" s="172">
        <v>33.017600000000002</v>
      </c>
    </row>
    <row r="54" spans="1:7" s="70" customFormat="1" ht="38.25">
      <c r="A54" s="145" t="s">
        <v>315</v>
      </c>
      <c r="B54" s="146" t="s">
        <v>2843</v>
      </c>
      <c r="C54" s="146" t="s">
        <v>2844</v>
      </c>
      <c r="D54" s="147" t="s">
        <v>2845</v>
      </c>
      <c r="E54" s="311">
        <v>1</v>
      </c>
      <c r="F54" s="312"/>
      <c r="G54" s="148"/>
    </row>
    <row r="55" spans="1:7" s="74" customFormat="1" outlineLevel="1">
      <c r="A55" s="149" t="s">
        <v>318</v>
      </c>
      <c r="B55" s="150" t="s">
        <v>231</v>
      </c>
      <c r="C55" s="151" t="s">
        <v>236</v>
      </c>
      <c r="D55" s="150" t="s">
        <v>237</v>
      </c>
      <c r="E55" s="152">
        <v>40.880000000000003</v>
      </c>
      <c r="F55" s="152">
        <v>40.880000000000003</v>
      </c>
    </row>
    <row r="56" spans="1:7" s="75" customFormat="1" outlineLevel="1">
      <c r="A56" s="153" t="s">
        <v>319</v>
      </c>
      <c r="B56" s="154" t="s">
        <v>239</v>
      </c>
      <c r="C56" s="155" t="s">
        <v>240</v>
      </c>
      <c r="D56" s="154" t="s">
        <v>237</v>
      </c>
      <c r="E56" s="156">
        <v>2.72</v>
      </c>
      <c r="F56" s="156">
        <v>2.72</v>
      </c>
    </row>
    <row r="57" spans="1:7" s="76" customFormat="1" ht="24" outlineLevel="1">
      <c r="A57" s="157" t="s">
        <v>322</v>
      </c>
      <c r="B57" s="158" t="s">
        <v>337</v>
      </c>
      <c r="C57" s="159" t="s">
        <v>338</v>
      </c>
      <c r="D57" s="158" t="s">
        <v>244</v>
      </c>
      <c r="E57" s="160">
        <v>1.54</v>
      </c>
      <c r="F57" s="160">
        <v>1.54</v>
      </c>
    </row>
    <row r="58" spans="1:7" s="76" customFormat="1" ht="36" outlineLevel="1">
      <c r="A58" s="161" t="s">
        <v>2846</v>
      </c>
      <c r="B58" s="162" t="s">
        <v>2519</v>
      </c>
      <c r="C58" s="163" t="s">
        <v>2520</v>
      </c>
      <c r="D58" s="162" t="s">
        <v>244</v>
      </c>
      <c r="E58" s="164">
        <v>0.6</v>
      </c>
      <c r="F58" s="164">
        <v>0.6</v>
      </c>
    </row>
    <row r="59" spans="1:7" s="76" customFormat="1" outlineLevel="1">
      <c r="A59" s="161" t="s">
        <v>2847</v>
      </c>
      <c r="B59" s="162" t="s">
        <v>578</v>
      </c>
      <c r="C59" s="163" t="s">
        <v>579</v>
      </c>
      <c r="D59" s="162" t="s">
        <v>244</v>
      </c>
      <c r="E59" s="164">
        <v>1.95</v>
      </c>
      <c r="F59" s="164">
        <v>1.95</v>
      </c>
    </row>
    <row r="60" spans="1:7" s="76" customFormat="1" outlineLevel="1">
      <c r="A60" s="161" t="s">
        <v>2848</v>
      </c>
      <c r="B60" s="162" t="s">
        <v>343</v>
      </c>
      <c r="C60" s="163" t="s">
        <v>344</v>
      </c>
      <c r="D60" s="162" t="s">
        <v>244</v>
      </c>
      <c r="E60" s="164">
        <v>1.18</v>
      </c>
      <c r="F60" s="164">
        <v>1.18</v>
      </c>
    </row>
    <row r="61" spans="1:7" s="75" customFormat="1" outlineLevel="1">
      <c r="A61" s="165" t="s">
        <v>2849</v>
      </c>
      <c r="B61" s="166" t="s">
        <v>299</v>
      </c>
      <c r="C61" s="167" t="s">
        <v>300</v>
      </c>
      <c r="D61" s="166" t="s">
        <v>270</v>
      </c>
      <c r="E61" s="168">
        <v>1.4</v>
      </c>
      <c r="F61" s="168">
        <v>1.4</v>
      </c>
    </row>
    <row r="62" spans="1:7" s="75" customFormat="1" outlineLevel="1">
      <c r="A62" s="169" t="s">
        <v>2850</v>
      </c>
      <c r="B62" s="170" t="s">
        <v>2561</v>
      </c>
      <c r="C62" s="171" t="s">
        <v>2562</v>
      </c>
      <c r="D62" s="170" t="s">
        <v>274</v>
      </c>
      <c r="E62" s="172">
        <v>8.0000000000000007E-5</v>
      </c>
      <c r="F62" s="172">
        <v>8.0000000000000007E-5</v>
      </c>
    </row>
    <row r="63" spans="1:7" s="75" customFormat="1" outlineLevel="1">
      <c r="A63" s="169" t="s">
        <v>2851</v>
      </c>
      <c r="B63" s="170" t="s">
        <v>2577</v>
      </c>
      <c r="C63" s="171" t="s">
        <v>2578</v>
      </c>
      <c r="D63" s="170" t="s">
        <v>274</v>
      </c>
      <c r="E63" s="172">
        <v>4.0000000000000003E-5</v>
      </c>
      <c r="F63" s="172">
        <v>4.0000000000000003E-5</v>
      </c>
    </row>
    <row r="64" spans="1:7" s="75" customFormat="1" outlineLevel="1">
      <c r="A64" s="169" t="s">
        <v>2852</v>
      </c>
      <c r="B64" s="170" t="s">
        <v>2584</v>
      </c>
      <c r="C64" s="171" t="s">
        <v>2585</v>
      </c>
      <c r="D64" s="170" t="s">
        <v>274</v>
      </c>
      <c r="E64" s="172">
        <v>5.0000000000000002E-5</v>
      </c>
      <c r="F64" s="172">
        <v>5.0000000000000002E-5</v>
      </c>
    </row>
    <row r="65" spans="1:7" s="75" customFormat="1" outlineLevel="1">
      <c r="A65" s="169" t="s">
        <v>2853</v>
      </c>
      <c r="B65" s="170" t="s">
        <v>2614</v>
      </c>
      <c r="C65" s="171" t="s">
        <v>2615</v>
      </c>
      <c r="D65" s="170" t="s">
        <v>274</v>
      </c>
      <c r="E65" s="172">
        <v>1.3799999999999999E-3</v>
      </c>
      <c r="F65" s="172">
        <v>1.3799999999999999E-3</v>
      </c>
    </row>
    <row r="66" spans="1:7" s="75" customFormat="1" outlineLevel="1">
      <c r="A66" s="169" t="s">
        <v>2854</v>
      </c>
      <c r="B66" s="170" t="s">
        <v>2618</v>
      </c>
      <c r="C66" s="171" t="s">
        <v>2619</v>
      </c>
      <c r="D66" s="170" t="s">
        <v>396</v>
      </c>
      <c r="E66" s="172">
        <v>0.04</v>
      </c>
      <c r="F66" s="172">
        <v>0.04</v>
      </c>
    </row>
    <row r="67" spans="1:7" s="75" customFormat="1" outlineLevel="1">
      <c r="A67" s="169" t="s">
        <v>2855</v>
      </c>
      <c r="B67" s="170" t="s">
        <v>2639</v>
      </c>
      <c r="C67" s="171" t="s">
        <v>2640</v>
      </c>
      <c r="D67" s="170" t="s">
        <v>396</v>
      </c>
      <c r="E67" s="172">
        <v>0.25</v>
      </c>
      <c r="F67" s="172">
        <v>0.25</v>
      </c>
    </row>
    <row r="68" spans="1:7" s="75" customFormat="1" outlineLevel="1">
      <c r="A68" s="169" t="s">
        <v>2856</v>
      </c>
      <c r="B68" s="170" t="s">
        <v>2651</v>
      </c>
      <c r="C68" s="171" t="s">
        <v>2652</v>
      </c>
      <c r="D68" s="170" t="s">
        <v>400</v>
      </c>
      <c r="E68" s="172">
        <v>6</v>
      </c>
      <c r="F68" s="172">
        <v>6</v>
      </c>
    </row>
    <row r="69" spans="1:7" s="75" customFormat="1" ht="24" outlineLevel="1">
      <c r="A69" s="169" t="s">
        <v>2857</v>
      </c>
      <c r="B69" s="170" t="s">
        <v>2657</v>
      </c>
      <c r="C69" s="171" t="s">
        <v>2658</v>
      </c>
      <c r="D69" s="170" t="s">
        <v>274</v>
      </c>
      <c r="E69" s="172">
        <v>8.0199999999999994E-3</v>
      </c>
      <c r="F69" s="172">
        <v>8.0199999999999994E-3</v>
      </c>
    </row>
    <row r="70" spans="1:7" s="75" customFormat="1" ht="24" outlineLevel="1">
      <c r="A70" s="169" t="s">
        <v>2858</v>
      </c>
      <c r="B70" s="170" t="s">
        <v>2711</v>
      </c>
      <c r="C70" s="171" t="s">
        <v>2712</v>
      </c>
      <c r="D70" s="170" t="s">
        <v>479</v>
      </c>
      <c r="E70" s="172">
        <v>1E-3</v>
      </c>
      <c r="F70" s="172">
        <v>1E-3</v>
      </c>
    </row>
    <row r="71" spans="1:7" s="75" customFormat="1" ht="24" outlineLevel="1">
      <c r="A71" s="169" t="s">
        <v>2859</v>
      </c>
      <c r="B71" s="170" t="s">
        <v>2713</v>
      </c>
      <c r="C71" s="171" t="s">
        <v>2714</v>
      </c>
      <c r="D71" s="170" t="s">
        <v>479</v>
      </c>
      <c r="E71" s="172">
        <v>5.0000000000000001E-3</v>
      </c>
      <c r="F71" s="172">
        <v>5.0000000000000001E-3</v>
      </c>
    </row>
    <row r="72" spans="1:7" s="70" customFormat="1">
      <c r="A72" s="145" t="s">
        <v>325</v>
      </c>
      <c r="B72" s="146" t="s">
        <v>561</v>
      </c>
      <c r="C72" s="146" t="s">
        <v>2803</v>
      </c>
      <c r="D72" s="147" t="s">
        <v>2537</v>
      </c>
      <c r="E72" s="313">
        <v>1</v>
      </c>
      <c r="F72" s="314"/>
      <c r="G72" s="148"/>
    </row>
    <row r="73" spans="1:7" s="70" customFormat="1">
      <c r="A73" s="145" t="s">
        <v>368</v>
      </c>
      <c r="B73" s="146" t="s">
        <v>405</v>
      </c>
      <c r="C73" s="146" t="s">
        <v>2787</v>
      </c>
      <c r="D73" s="147" t="s">
        <v>400</v>
      </c>
      <c r="E73" s="313">
        <v>4</v>
      </c>
      <c r="F73" s="314"/>
      <c r="G73" s="148"/>
    </row>
    <row r="74" spans="1:7" s="70" customFormat="1">
      <c r="A74" s="145" t="s">
        <v>404</v>
      </c>
      <c r="B74" s="146" t="s">
        <v>405</v>
      </c>
      <c r="C74" s="146" t="s">
        <v>2776</v>
      </c>
      <c r="D74" s="147" t="s">
        <v>400</v>
      </c>
      <c r="E74" s="313">
        <v>4</v>
      </c>
      <c r="F74" s="314"/>
      <c r="G74" s="148"/>
    </row>
    <row r="75" spans="1:7" s="70" customFormat="1">
      <c r="A75" s="145" t="s">
        <v>408</v>
      </c>
      <c r="B75" s="146" t="s">
        <v>405</v>
      </c>
      <c r="C75" s="146" t="s">
        <v>2772</v>
      </c>
      <c r="D75" s="147" t="s">
        <v>400</v>
      </c>
      <c r="E75" s="313">
        <v>9</v>
      </c>
      <c r="F75" s="314"/>
      <c r="G75" s="148"/>
    </row>
    <row r="76" spans="1:7" s="70" customFormat="1">
      <c r="A76" s="145" t="s">
        <v>422</v>
      </c>
      <c r="B76" s="146" t="s">
        <v>405</v>
      </c>
      <c r="C76" s="146" t="s">
        <v>2786</v>
      </c>
      <c r="D76" s="147" t="s">
        <v>400</v>
      </c>
      <c r="E76" s="313">
        <v>10</v>
      </c>
      <c r="F76" s="314"/>
      <c r="G76" s="148"/>
    </row>
    <row r="77" spans="1:7" s="70" customFormat="1">
      <c r="A77" s="145" t="s">
        <v>430</v>
      </c>
      <c r="B77" s="146" t="s">
        <v>405</v>
      </c>
      <c r="C77" s="146" t="s">
        <v>2785</v>
      </c>
      <c r="D77" s="147" t="s">
        <v>400</v>
      </c>
      <c r="E77" s="313">
        <v>40</v>
      </c>
      <c r="F77" s="314"/>
      <c r="G77" s="148"/>
    </row>
    <row r="78" spans="1:7" s="70" customFormat="1" ht="25.5">
      <c r="A78" s="145" t="s">
        <v>445</v>
      </c>
      <c r="B78" s="146" t="s">
        <v>2860</v>
      </c>
      <c r="C78" s="146" t="s">
        <v>2861</v>
      </c>
      <c r="D78" s="147" t="s">
        <v>2862</v>
      </c>
      <c r="E78" s="311">
        <v>1</v>
      </c>
      <c r="F78" s="312"/>
      <c r="G78" s="148"/>
    </row>
    <row r="79" spans="1:7" s="74" customFormat="1" outlineLevel="1">
      <c r="A79" s="149" t="s">
        <v>446</v>
      </c>
      <c r="B79" s="150" t="s">
        <v>231</v>
      </c>
      <c r="C79" s="151" t="s">
        <v>236</v>
      </c>
      <c r="D79" s="150" t="s">
        <v>237</v>
      </c>
      <c r="E79" s="152">
        <v>14.17</v>
      </c>
      <c r="F79" s="152">
        <v>14.17</v>
      </c>
    </row>
    <row r="80" spans="1:7" s="75" customFormat="1" outlineLevel="1">
      <c r="A80" s="153" t="s">
        <v>447</v>
      </c>
      <c r="B80" s="154" t="s">
        <v>239</v>
      </c>
      <c r="C80" s="155" t="s">
        <v>240</v>
      </c>
      <c r="D80" s="154" t="s">
        <v>237</v>
      </c>
      <c r="E80" s="156">
        <v>0.08</v>
      </c>
      <c r="F80" s="156">
        <v>0.08</v>
      </c>
    </row>
    <row r="81" spans="1:7" s="76" customFormat="1" ht="24" outlineLevel="1">
      <c r="A81" s="157" t="s">
        <v>448</v>
      </c>
      <c r="B81" s="158" t="s">
        <v>337</v>
      </c>
      <c r="C81" s="159" t="s">
        <v>338</v>
      </c>
      <c r="D81" s="158" t="s">
        <v>244</v>
      </c>
      <c r="E81" s="160">
        <v>0.05</v>
      </c>
      <c r="F81" s="160">
        <v>0.05</v>
      </c>
    </row>
    <row r="82" spans="1:7" s="76" customFormat="1" outlineLevel="1">
      <c r="A82" s="161" t="s">
        <v>449</v>
      </c>
      <c r="B82" s="162" t="s">
        <v>578</v>
      </c>
      <c r="C82" s="163" t="s">
        <v>579</v>
      </c>
      <c r="D82" s="162" t="s">
        <v>244</v>
      </c>
      <c r="E82" s="164">
        <v>0.52</v>
      </c>
      <c r="F82" s="164">
        <v>0.52</v>
      </c>
    </row>
    <row r="83" spans="1:7" s="76" customFormat="1" outlineLevel="1">
      <c r="A83" s="161" t="s">
        <v>452</v>
      </c>
      <c r="B83" s="162" t="s">
        <v>343</v>
      </c>
      <c r="C83" s="163" t="s">
        <v>344</v>
      </c>
      <c r="D83" s="162" t="s">
        <v>244</v>
      </c>
      <c r="E83" s="164">
        <v>0.03</v>
      </c>
      <c r="F83" s="164">
        <v>0.03</v>
      </c>
    </row>
    <row r="84" spans="1:7" s="75" customFormat="1" ht="36" outlineLevel="1">
      <c r="A84" s="165" t="s">
        <v>453</v>
      </c>
      <c r="B84" s="166" t="s">
        <v>2527</v>
      </c>
      <c r="C84" s="167" t="s">
        <v>2528</v>
      </c>
      <c r="D84" s="166" t="s">
        <v>274</v>
      </c>
      <c r="E84" s="168">
        <v>2.2000000000000001E-3</v>
      </c>
      <c r="F84" s="168">
        <v>2.2000000000000001E-3</v>
      </c>
    </row>
    <row r="85" spans="1:7" s="75" customFormat="1" outlineLevel="1">
      <c r="A85" s="169" t="s">
        <v>454</v>
      </c>
      <c r="B85" s="170" t="s">
        <v>2531</v>
      </c>
      <c r="C85" s="171" t="s">
        <v>2532</v>
      </c>
      <c r="D85" s="170" t="s">
        <v>270</v>
      </c>
      <c r="E85" s="172">
        <v>1.4E-2</v>
      </c>
      <c r="F85" s="172">
        <v>1.4E-2</v>
      </c>
    </row>
    <row r="86" spans="1:7" s="75" customFormat="1" outlineLevel="1">
      <c r="A86" s="169" t="s">
        <v>455</v>
      </c>
      <c r="B86" s="170" t="s">
        <v>2614</v>
      </c>
      <c r="C86" s="171" t="s">
        <v>2615</v>
      </c>
      <c r="D86" s="170" t="s">
        <v>274</v>
      </c>
      <c r="E86" s="172">
        <v>3.8999999999999999E-4</v>
      </c>
      <c r="F86" s="172">
        <v>3.8999999999999999E-4</v>
      </c>
    </row>
    <row r="87" spans="1:7" s="75" customFormat="1" outlineLevel="1">
      <c r="A87" s="169" t="s">
        <v>456</v>
      </c>
      <c r="B87" s="170" t="s">
        <v>2639</v>
      </c>
      <c r="C87" s="171" t="s">
        <v>2640</v>
      </c>
      <c r="D87" s="170" t="s">
        <v>396</v>
      </c>
      <c r="E87" s="172">
        <v>7.0000000000000007E-2</v>
      </c>
      <c r="F87" s="172">
        <v>7.0000000000000007E-2</v>
      </c>
    </row>
    <row r="88" spans="1:7" s="75" customFormat="1" outlineLevel="1">
      <c r="A88" s="169" t="s">
        <v>457</v>
      </c>
      <c r="B88" s="170" t="s">
        <v>2651</v>
      </c>
      <c r="C88" s="171" t="s">
        <v>2652</v>
      </c>
      <c r="D88" s="170" t="s">
        <v>400</v>
      </c>
      <c r="E88" s="172">
        <v>2</v>
      </c>
      <c r="F88" s="172">
        <v>2</v>
      </c>
    </row>
    <row r="89" spans="1:7" s="75" customFormat="1" ht="24" outlineLevel="1">
      <c r="A89" s="169" t="s">
        <v>458</v>
      </c>
      <c r="B89" s="170" t="s">
        <v>2657</v>
      </c>
      <c r="C89" s="171" t="s">
        <v>2658</v>
      </c>
      <c r="D89" s="170" t="s">
        <v>274</v>
      </c>
      <c r="E89" s="172">
        <v>1.2700000000000001E-3</v>
      </c>
      <c r="F89" s="172">
        <v>1.2700000000000001E-3</v>
      </c>
    </row>
    <row r="90" spans="1:7" s="70" customFormat="1">
      <c r="A90" s="145" t="s">
        <v>461</v>
      </c>
      <c r="B90" s="146" t="s">
        <v>561</v>
      </c>
      <c r="C90" s="146" t="s">
        <v>2822</v>
      </c>
      <c r="D90" s="147" t="s">
        <v>2537</v>
      </c>
      <c r="E90" s="313">
        <v>1</v>
      </c>
      <c r="F90" s="314"/>
      <c r="G90" s="148"/>
    </row>
    <row r="91" spans="1:7" ht="15.75">
      <c r="A91" s="315" t="s">
        <v>2863</v>
      </c>
      <c r="B91" s="316"/>
      <c r="C91" s="316"/>
      <c r="D91" s="316"/>
      <c r="E91" s="316"/>
      <c r="F91" s="317"/>
      <c r="G91" s="121"/>
    </row>
    <row r="92" spans="1:7" s="70" customFormat="1" ht="38.25">
      <c r="A92" s="145" t="s">
        <v>463</v>
      </c>
      <c r="B92" s="146" t="s">
        <v>2864</v>
      </c>
      <c r="C92" s="146" t="s">
        <v>2865</v>
      </c>
      <c r="D92" s="147" t="s">
        <v>411</v>
      </c>
      <c r="E92" s="311">
        <v>0.49659999999999999</v>
      </c>
      <c r="F92" s="312"/>
      <c r="G92" s="148"/>
    </row>
    <row r="93" spans="1:7" s="74" customFormat="1" outlineLevel="1">
      <c r="A93" s="149" t="s">
        <v>2866</v>
      </c>
      <c r="B93" s="150" t="s">
        <v>231</v>
      </c>
      <c r="C93" s="151" t="s">
        <v>236</v>
      </c>
      <c r="D93" s="150" t="s">
        <v>237</v>
      </c>
      <c r="E93" s="152">
        <v>132.97999999999999</v>
      </c>
      <c r="F93" s="152">
        <v>66.037899999999993</v>
      </c>
    </row>
    <row r="94" spans="1:7" s="75" customFormat="1" outlineLevel="1">
      <c r="A94" s="153" t="s">
        <v>2867</v>
      </c>
      <c r="B94" s="154" t="s">
        <v>239</v>
      </c>
      <c r="C94" s="155" t="s">
        <v>240</v>
      </c>
      <c r="D94" s="154" t="s">
        <v>237</v>
      </c>
      <c r="E94" s="156">
        <v>0.7</v>
      </c>
      <c r="F94" s="156">
        <v>0.34761999999999998</v>
      </c>
    </row>
    <row r="95" spans="1:7" s="76" customFormat="1" outlineLevel="1">
      <c r="A95" s="157" t="s">
        <v>2868</v>
      </c>
      <c r="B95" s="158" t="s">
        <v>2509</v>
      </c>
      <c r="C95" s="159" t="s">
        <v>2510</v>
      </c>
      <c r="D95" s="158" t="s">
        <v>244</v>
      </c>
      <c r="E95" s="160">
        <v>17.649999999999999</v>
      </c>
      <c r="F95" s="160">
        <v>8.7650000000000006</v>
      </c>
    </row>
    <row r="96" spans="1:7" s="76" customFormat="1" outlineLevel="1">
      <c r="A96" s="161" t="s">
        <v>2869</v>
      </c>
      <c r="B96" s="162" t="s">
        <v>2511</v>
      </c>
      <c r="C96" s="163" t="s">
        <v>2512</v>
      </c>
      <c r="D96" s="162" t="s">
        <v>244</v>
      </c>
      <c r="E96" s="164">
        <v>0.27</v>
      </c>
      <c r="F96" s="164">
        <v>0.13408200000000001</v>
      </c>
    </row>
    <row r="97" spans="1:7" s="76" customFormat="1" outlineLevel="1">
      <c r="A97" s="161" t="s">
        <v>2870</v>
      </c>
      <c r="B97" s="162" t="s">
        <v>578</v>
      </c>
      <c r="C97" s="163" t="s">
        <v>579</v>
      </c>
      <c r="D97" s="162" t="s">
        <v>244</v>
      </c>
      <c r="E97" s="164">
        <v>1.54</v>
      </c>
      <c r="F97" s="164">
        <v>0.764764</v>
      </c>
    </row>
    <row r="98" spans="1:7" s="76" customFormat="1" outlineLevel="1">
      <c r="A98" s="161" t="s">
        <v>2871</v>
      </c>
      <c r="B98" s="162" t="s">
        <v>343</v>
      </c>
      <c r="C98" s="163" t="s">
        <v>344</v>
      </c>
      <c r="D98" s="162" t="s">
        <v>244</v>
      </c>
      <c r="E98" s="164">
        <v>0.43</v>
      </c>
      <c r="F98" s="164">
        <v>0.21353800000000001</v>
      </c>
    </row>
    <row r="99" spans="1:7" s="75" customFormat="1" outlineLevel="1">
      <c r="A99" s="165" t="s">
        <v>2872</v>
      </c>
      <c r="B99" s="166" t="s">
        <v>2538</v>
      </c>
      <c r="C99" s="167" t="s">
        <v>2539</v>
      </c>
      <c r="D99" s="166" t="s">
        <v>274</v>
      </c>
      <c r="E99" s="168">
        <v>8.4000000000000003E-4</v>
      </c>
      <c r="F99" s="168">
        <v>4.17E-4</v>
      </c>
    </row>
    <row r="100" spans="1:7" s="75" customFormat="1" outlineLevel="1">
      <c r="A100" s="169" t="s">
        <v>2873</v>
      </c>
      <c r="B100" s="170" t="s">
        <v>1263</v>
      </c>
      <c r="C100" s="171" t="s">
        <v>1264</v>
      </c>
      <c r="D100" s="170" t="s">
        <v>274</v>
      </c>
      <c r="E100" s="172">
        <v>1.0999999999999999E-2</v>
      </c>
      <c r="F100" s="172">
        <v>5.463E-3</v>
      </c>
    </row>
    <row r="101" spans="1:7" s="75" customFormat="1" outlineLevel="1">
      <c r="A101" s="169" t="s">
        <v>2874</v>
      </c>
      <c r="B101" s="170" t="s">
        <v>2582</v>
      </c>
      <c r="C101" s="171" t="s">
        <v>2583</v>
      </c>
      <c r="D101" s="170" t="s">
        <v>274</v>
      </c>
      <c r="E101" s="172">
        <v>5.13E-3</v>
      </c>
      <c r="F101" s="172">
        <v>2.5479999999999999E-3</v>
      </c>
    </row>
    <row r="102" spans="1:7" s="75" customFormat="1" outlineLevel="1">
      <c r="A102" s="169" t="s">
        <v>2875</v>
      </c>
      <c r="B102" s="170" t="s">
        <v>2614</v>
      </c>
      <c r="C102" s="171" t="s">
        <v>2615</v>
      </c>
      <c r="D102" s="170" t="s">
        <v>274</v>
      </c>
      <c r="E102" s="172">
        <v>3.8999999999999999E-4</v>
      </c>
      <c r="F102" s="172">
        <v>1.94E-4</v>
      </c>
    </row>
    <row r="103" spans="1:7" s="75" customFormat="1" outlineLevel="1">
      <c r="A103" s="169" t="s">
        <v>2876</v>
      </c>
      <c r="B103" s="170" t="s">
        <v>2639</v>
      </c>
      <c r="C103" s="171" t="s">
        <v>2640</v>
      </c>
      <c r="D103" s="170" t="s">
        <v>396</v>
      </c>
      <c r="E103" s="172">
        <v>7.58</v>
      </c>
      <c r="F103" s="172">
        <v>3.7642000000000002</v>
      </c>
    </row>
    <row r="104" spans="1:7" s="70" customFormat="1">
      <c r="A104" s="145" t="s">
        <v>465</v>
      </c>
      <c r="B104" s="146" t="s">
        <v>405</v>
      </c>
      <c r="C104" s="146" t="s">
        <v>2784</v>
      </c>
      <c r="D104" s="147" t="s">
        <v>361</v>
      </c>
      <c r="E104" s="313">
        <v>16.96</v>
      </c>
      <c r="F104" s="314"/>
      <c r="G104" s="148"/>
    </row>
    <row r="105" spans="1:7" s="70" customFormat="1">
      <c r="A105" s="145" t="s">
        <v>466</v>
      </c>
      <c r="B105" s="146" t="s">
        <v>405</v>
      </c>
      <c r="C105" s="146" t="s">
        <v>2783</v>
      </c>
      <c r="D105" s="147" t="s">
        <v>361</v>
      </c>
      <c r="E105" s="313">
        <v>26.83</v>
      </c>
      <c r="F105" s="314"/>
      <c r="G105" s="148"/>
    </row>
    <row r="106" spans="1:7" s="70" customFormat="1">
      <c r="A106" s="145" t="s">
        <v>469</v>
      </c>
      <c r="B106" s="146" t="s">
        <v>405</v>
      </c>
      <c r="C106" s="146" t="s">
        <v>2782</v>
      </c>
      <c r="D106" s="147" t="s">
        <v>361</v>
      </c>
      <c r="E106" s="313">
        <v>5.87</v>
      </c>
      <c r="F106" s="314"/>
      <c r="G106" s="148"/>
    </row>
    <row r="107" spans="1:7" s="70" customFormat="1" ht="76.5">
      <c r="A107" s="145" t="s">
        <v>486</v>
      </c>
      <c r="B107" s="146" t="s">
        <v>2877</v>
      </c>
      <c r="C107" s="146" t="s">
        <v>2878</v>
      </c>
      <c r="D107" s="147" t="s">
        <v>2879</v>
      </c>
      <c r="E107" s="311">
        <v>2</v>
      </c>
      <c r="F107" s="312"/>
      <c r="G107" s="148"/>
    </row>
    <row r="108" spans="1:7" s="74" customFormat="1" outlineLevel="1">
      <c r="A108" s="149" t="s">
        <v>489</v>
      </c>
      <c r="B108" s="150" t="s">
        <v>231</v>
      </c>
      <c r="C108" s="151" t="s">
        <v>236</v>
      </c>
      <c r="D108" s="150" t="s">
        <v>237</v>
      </c>
      <c r="E108" s="152">
        <v>4.12</v>
      </c>
      <c r="F108" s="152">
        <v>8.24</v>
      </c>
    </row>
    <row r="109" spans="1:7" s="76" customFormat="1" outlineLevel="1">
      <c r="A109" s="157" t="s">
        <v>490</v>
      </c>
      <c r="B109" s="158" t="s">
        <v>2513</v>
      </c>
      <c r="C109" s="159" t="s">
        <v>2514</v>
      </c>
      <c r="D109" s="158" t="s">
        <v>244</v>
      </c>
      <c r="E109" s="160">
        <v>0.24</v>
      </c>
      <c r="F109" s="160">
        <v>0.48</v>
      </c>
    </row>
    <row r="110" spans="1:7" s="76" customFormat="1" outlineLevel="1">
      <c r="A110" s="161" t="s">
        <v>491</v>
      </c>
      <c r="B110" s="162" t="s">
        <v>2180</v>
      </c>
      <c r="C110" s="163" t="s">
        <v>1385</v>
      </c>
      <c r="D110" s="162" t="s">
        <v>244</v>
      </c>
      <c r="E110" s="164">
        <v>0.35</v>
      </c>
      <c r="F110" s="164">
        <v>0.7</v>
      </c>
    </row>
    <row r="111" spans="1:7" s="75" customFormat="1" outlineLevel="1">
      <c r="A111" s="165" t="s">
        <v>492</v>
      </c>
      <c r="B111" s="166" t="s">
        <v>2542</v>
      </c>
      <c r="C111" s="167" t="s">
        <v>2543</v>
      </c>
      <c r="D111" s="166" t="s">
        <v>274</v>
      </c>
      <c r="E111" s="168">
        <v>8.0000000000000007E-5</v>
      </c>
      <c r="F111" s="168">
        <v>1.6000000000000001E-4</v>
      </c>
    </row>
    <row r="112" spans="1:7" s="75" customFormat="1" outlineLevel="1">
      <c r="A112" s="169" t="s">
        <v>493</v>
      </c>
      <c r="B112" s="170" t="s">
        <v>2668</v>
      </c>
      <c r="C112" s="171" t="s">
        <v>2550</v>
      </c>
      <c r="D112" s="170" t="s">
        <v>1955</v>
      </c>
      <c r="E112" s="172">
        <v>0.4</v>
      </c>
      <c r="F112" s="172">
        <v>0.8</v>
      </c>
    </row>
    <row r="113" spans="1:7" s="75" customFormat="1" outlineLevel="1">
      <c r="A113" s="169" t="s">
        <v>494</v>
      </c>
      <c r="B113" s="170" t="s">
        <v>2685</v>
      </c>
      <c r="C113" s="171" t="s">
        <v>2686</v>
      </c>
      <c r="D113" s="170" t="s">
        <v>400</v>
      </c>
      <c r="E113" s="172">
        <v>8</v>
      </c>
      <c r="F113" s="172">
        <v>16</v>
      </c>
    </row>
    <row r="114" spans="1:7" s="75" customFormat="1" outlineLevel="1">
      <c r="A114" s="169" t="s">
        <v>495</v>
      </c>
      <c r="B114" s="170" t="s">
        <v>2707</v>
      </c>
      <c r="C114" s="171" t="s">
        <v>2708</v>
      </c>
      <c r="D114" s="170" t="s">
        <v>396</v>
      </c>
      <c r="E114" s="172">
        <v>8.6E-3</v>
      </c>
      <c r="F114" s="172">
        <v>1.72E-2</v>
      </c>
    </row>
    <row r="115" spans="1:7" s="70" customFormat="1">
      <c r="A115" s="145" t="s">
        <v>496</v>
      </c>
      <c r="B115" s="146" t="s">
        <v>561</v>
      </c>
      <c r="C115" s="146" t="s">
        <v>2820</v>
      </c>
      <c r="D115" s="147" t="s">
        <v>2537</v>
      </c>
      <c r="E115" s="313">
        <v>1</v>
      </c>
      <c r="F115" s="314"/>
      <c r="G115" s="148"/>
    </row>
    <row r="116" spans="1:7" s="70" customFormat="1">
      <c r="A116" s="145" t="s">
        <v>505</v>
      </c>
      <c r="B116" s="146" t="s">
        <v>561</v>
      </c>
      <c r="C116" s="146" t="s">
        <v>2821</v>
      </c>
      <c r="D116" s="147" t="s">
        <v>2537</v>
      </c>
      <c r="E116" s="313">
        <v>1</v>
      </c>
      <c r="F116" s="314"/>
      <c r="G116" s="148"/>
    </row>
    <row r="117" spans="1:7" s="70" customFormat="1">
      <c r="A117" s="145" t="s">
        <v>513</v>
      </c>
      <c r="B117" s="146" t="s">
        <v>405</v>
      </c>
      <c r="C117" s="146" t="s">
        <v>2781</v>
      </c>
      <c r="D117" s="147" t="s">
        <v>1296</v>
      </c>
      <c r="E117" s="313">
        <v>49.66</v>
      </c>
      <c r="F117" s="314"/>
      <c r="G117" s="148"/>
    </row>
    <row r="118" spans="1:7" s="70" customFormat="1">
      <c r="A118" s="145" t="s">
        <v>515</v>
      </c>
      <c r="B118" s="146" t="s">
        <v>405</v>
      </c>
      <c r="C118" s="146" t="s">
        <v>2780</v>
      </c>
      <c r="D118" s="147" t="s">
        <v>400</v>
      </c>
      <c r="E118" s="313">
        <v>184</v>
      </c>
      <c r="F118" s="314"/>
      <c r="G118" s="148"/>
    </row>
    <row r="119" spans="1:7" s="70" customFormat="1" ht="25.5">
      <c r="A119" s="145" t="s">
        <v>518</v>
      </c>
      <c r="B119" s="146" t="s">
        <v>2880</v>
      </c>
      <c r="C119" s="146" t="s">
        <v>2881</v>
      </c>
      <c r="D119" s="147" t="s">
        <v>2882</v>
      </c>
      <c r="E119" s="311">
        <v>24</v>
      </c>
      <c r="F119" s="312"/>
      <c r="G119" s="148"/>
    </row>
    <row r="120" spans="1:7" s="74" customFormat="1" outlineLevel="1">
      <c r="A120" s="149" t="s">
        <v>521</v>
      </c>
      <c r="B120" s="150" t="s">
        <v>231</v>
      </c>
      <c r="C120" s="151" t="s">
        <v>236</v>
      </c>
      <c r="D120" s="150" t="s">
        <v>237</v>
      </c>
      <c r="E120" s="152">
        <v>1.46</v>
      </c>
      <c r="F120" s="152">
        <v>35.04</v>
      </c>
    </row>
    <row r="121" spans="1:7" s="75" customFormat="1" outlineLevel="1">
      <c r="A121" s="153" t="s">
        <v>522</v>
      </c>
      <c r="B121" s="154" t="s">
        <v>239</v>
      </c>
      <c r="C121" s="155" t="s">
        <v>240</v>
      </c>
      <c r="D121" s="154" t="s">
        <v>237</v>
      </c>
      <c r="E121" s="156">
        <v>0.01</v>
      </c>
      <c r="F121" s="156">
        <v>0.24</v>
      </c>
    </row>
    <row r="122" spans="1:7" s="76" customFormat="1" outlineLevel="1">
      <c r="A122" s="157" t="s">
        <v>523</v>
      </c>
      <c r="B122" s="158" t="s">
        <v>1255</v>
      </c>
      <c r="C122" s="159" t="s">
        <v>1256</v>
      </c>
      <c r="D122" s="158" t="s">
        <v>244</v>
      </c>
      <c r="E122" s="160">
        <v>0.27</v>
      </c>
      <c r="F122" s="160">
        <v>6.48</v>
      </c>
    </row>
    <row r="123" spans="1:7" s="76" customFormat="1" outlineLevel="1">
      <c r="A123" s="161" t="s">
        <v>524</v>
      </c>
      <c r="B123" s="162" t="s">
        <v>578</v>
      </c>
      <c r="C123" s="163" t="s">
        <v>579</v>
      </c>
      <c r="D123" s="162" t="s">
        <v>244</v>
      </c>
      <c r="E123" s="164">
        <v>0.12</v>
      </c>
      <c r="F123" s="164">
        <v>2.88</v>
      </c>
    </row>
    <row r="124" spans="1:7" s="76" customFormat="1" outlineLevel="1">
      <c r="A124" s="161" t="s">
        <v>525</v>
      </c>
      <c r="B124" s="162" t="s">
        <v>343</v>
      </c>
      <c r="C124" s="163" t="s">
        <v>344</v>
      </c>
      <c r="D124" s="162" t="s">
        <v>244</v>
      </c>
      <c r="E124" s="164">
        <v>0.01</v>
      </c>
      <c r="F124" s="164">
        <v>0.24</v>
      </c>
    </row>
    <row r="125" spans="1:7" s="75" customFormat="1" ht="36" outlineLevel="1">
      <c r="A125" s="165" t="s">
        <v>526</v>
      </c>
      <c r="B125" s="166" t="s">
        <v>2596</v>
      </c>
      <c r="C125" s="167" t="s">
        <v>2597</v>
      </c>
      <c r="D125" s="166" t="s">
        <v>274</v>
      </c>
      <c r="E125" s="168">
        <v>4.2999999999999999E-4</v>
      </c>
      <c r="F125" s="168">
        <v>1.0319999999999999E-2</v>
      </c>
    </row>
    <row r="126" spans="1:7" s="75" customFormat="1" outlineLevel="1">
      <c r="A126" s="169" t="s">
        <v>527</v>
      </c>
      <c r="B126" s="170" t="s">
        <v>2614</v>
      </c>
      <c r="C126" s="171" t="s">
        <v>2615</v>
      </c>
      <c r="D126" s="170" t="s">
        <v>274</v>
      </c>
      <c r="E126" s="172">
        <v>1.1E-4</v>
      </c>
      <c r="F126" s="172">
        <v>2.64E-3</v>
      </c>
    </row>
    <row r="127" spans="1:7" s="75" customFormat="1" outlineLevel="1">
      <c r="A127" s="169" t="s">
        <v>528</v>
      </c>
      <c r="B127" s="170" t="s">
        <v>2636</v>
      </c>
      <c r="C127" s="171" t="s">
        <v>2534</v>
      </c>
      <c r="D127" s="170" t="s">
        <v>270</v>
      </c>
      <c r="E127" s="172">
        <v>2.9999999999999997E-4</v>
      </c>
      <c r="F127" s="172">
        <v>7.1999999999999998E-3</v>
      </c>
    </row>
    <row r="128" spans="1:7" s="70" customFormat="1">
      <c r="A128" s="145" t="s">
        <v>541</v>
      </c>
      <c r="B128" s="146" t="s">
        <v>405</v>
      </c>
      <c r="C128" s="146" t="s">
        <v>2779</v>
      </c>
      <c r="D128" s="147" t="s">
        <v>400</v>
      </c>
      <c r="E128" s="313">
        <v>20</v>
      </c>
      <c r="F128" s="314"/>
      <c r="G128" s="148"/>
    </row>
    <row r="129" spans="1:7" s="70" customFormat="1">
      <c r="A129" s="145" t="s">
        <v>560</v>
      </c>
      <c r="B129" s="146" t="s">
        <v>405</v>
      </c>
      <c r="C129" s="146" t="s">
        <v>2778</v>
      </c>
      <c r="D129" s="147" t="s">
        <v>400</v>
      </c>
      <c r="E129" s="313">
        <v>4</v>
      </c>
      <c r="F129" s="314"/>
      <c r="G129" s="148"/>
    </row>
    <row r="130" spans="1:7" ht="15.75">
      <c r="A130" s="315" t="s">
        <v>2883</v>
      </c>
      <c r="B130" s="316"/>
      <c r="C130" s="316"/>
      <c r="D130" s="316"/>
      <c r="E130" s="316"/>
      <c r="F130" s="317"/>
      <c r="G130" s="121"/>
    </row>
    <row r="131" spans="1:7" s="70" customFormat="1" ht="63.75">
      <c r="A131" s="145" t="s">
        <v>562</v>
      </c>
      <c r="B131" s="146" t="s">
        <v>2884</v>
      </c>
      <c r="C131" s="146" t="s">
        <v>2885</v>
      </c>
      <c r="D131" s="147" t="s">
        <v>2886</v>
      </c>
      <c r="E131" s="311">
        <v>5.5E-2</v>
      </c>
      <c r="F131" s="312"/>
      <c r="G131" s="148"/>
    </row>
    <row r="132" spans="1:7" s="74" customFormat="1" outlineLevel="1">
      <c r="A132" s="149" t="s">
        <v>2887</v>
      </c>
      <c r="B132" s="150" t="s">
        <v>231</v>
      </c>
      <c r="C132" s="151" t="s">
        <v>236</v>
      </c>
      <c r="D132" s="150" t="s">
        <v>237</v>
      </c>
      <c r="E132" s="152">
        <v>121.8</v>
      </c>
      <c r="F132" s="152">
        <v>6.6989999999999998</v>
      </c>
    </row>
    <row r="133" spans="1:7" s="75" customFormat="1" outlineLevel="1">
      <c r="A133" s="153" t="s">
        <v>2888</v>
      </c>
      <c r="B133" s="154" t="s">
        <v>239</v>
      </c>
      <c r="C133" s="155" t="s">
        <v>240</v>
      </c>
      <c r="D133" s="154" t="s">
        <v>237</v>
      </c>
      <c r="E133" s="156">
        <v>0.3</v>
      </c>
      <c r="F133" s="156">
        <v>1.6500000000000001E-2</v>
      </c>
    </row>
    <row r="134" spans="1:7" s="76" customFormat="1" outlineLevel="1">
      <c r="A134" s="157" t="s">
        <v>2889</v>
      </c>
      <c r="B134" s="158" t="s">
        <v>343</v>
      </c>
      <c r="C134" s="159" t="s">
        <v>344</v>
      </c>
      <c r="D134" s="158" t="s">
        <v>244</v>
      </c>
      <c r="E134" s="160">
        <v>0.22</v>
      </c>
      <c r="F134" s="160">
        <v>1.21E-2</v>
      </c>
    </row>
    <row r="135" spans="1:7" s="76" customFormat="1" outlineLevel="1">
      <c r="A135" s="161" t="s">
        <v>2890</v>
      </c>
      <c r="B135" s="162" t="s">
        <v>1384</v>
      </c>
      <c r="C135" s="163" t="s">
        <v>1385</v>
      </c>
      <c r="D135" s="162" t="s">
        <v>244</v>
      </c>
      <c r="E135" s="164">
        <v>4.9000000000000004</v>
      </c>
      <c r="F135" s="164">
        <v>0.26950000000000002</v>
      </c>
    </row>
    <row r="136" spans="1:7" s="76" customFormat="1" outlineLevel="1">
      <c r="A136" s="161" t="s">
        <v>2891</v>
      </c>
      <c r="B136" s="162" t="s">
        <v>2525</v>
      </c>
      <c r="C136" s="163" t="s">
        <v>2526</v>
      </c>
      <c r="D136" s="162" t="s">
        <v>244</v>
      </c>
      <c r="E136" s="164">
        <v>4.6399999999999997</v>
      </c>
      <c r="F136" s="164">
        <v>0.25519999999999998</v>
      </c>
    </row>
    <row r="137" spans="1:7" s="75" customFormat="1" outlineLevel="1">
      <c r="A137" s="165" t="s">
        <v>2892</v>
      </c>
      <c r="B137" s="166" t="s">
        <v>299</v>
      </c>
      <c r="C137" s="167" t="s">
        <v>300</v>
      </c>
      <c r="D137" s="166" t="s">
        <v>270</v>
      </c>
      <c r="E137" s="168">
        <v>1.21</v>
      </c>
      <c r="F137" s="168">
        <v>6.6549999999999998E-2</v>
      </c>
    </row>
    <row r="138" spans="1:7" s="75" customFormat="1" outlineLevel="1">
      <c r="A138" s="169" t="s">
        <v>2893</v>
      </c>
      <c r="B138" s="170" t="s">
        <v>2559</v>
      </c>
      <c r="C138" s="171" t="s">
        <v>2560</v>
      </c>
      <c r="D138" s="170" t="s">
        <v>396</v>
      </c>
      <c r="E138" s="172">
        <v>4.0000000000000001E-3</v>
      </c>
      <c r="F138" s="172">
        <v>2.2000000000000001E-4</v>
      </c>
    </row>
    <row r="139" spans="1:7" s="75" customFormat="1" outlineLevel="1">
      <c r="A139" s="169" t="s">
        <v>2894</v>
      </c>
      <c r="B139" s="170" t="s">
        <v>2725</v>
      </c>
      <c r="C139" s="171" t="s">
        <v>2726</v>
      </c>
      <c r="D139" s="170" t="s">
        <v>1296</v>
      </c>
      <c r="E139" s="172">
        <v>93.8</v>
      </c>
      <c r="F139" s="172">
        <v>5.1589999999999998</v>
      </c>
    </row>
    <row r="140" spans="1:7" s="70" customFormat="1" ht="63.75">
      <c r="A140" s="145" t="s">
        <v>563</v>
      </c>
      <c r="B140" s="146" t="s">
        <v>2895</v>
      </c>
      <c r="C140" s="146" t="s">
        <v>2896</v>
      </c>
      <c r="D140" s="147" t="s">
        <v>2886</v>
      </c>
      <c r="E140" s="311">
        <v>0.2</v>
      </c>
      <c r="F140" s="312"/>
      <c r="G140" s="148"/>
    </row>
    <row r="141" spans="1:7" s="74" customFormat="1" outlineLevel="1">
      <c r="A141" s="149" t="s">
        <v>2897</v>
      </c>
      <c r="B141" s="150" t="s">
        <v>231</v>
      </c>
      <c r="C141" s="151" t="s">
        <v>236</v>
      </c>
      <c r="D141" s="150" t="s">
        <v>237</v>
      </c>
      <c r="E141" s="152">
        <v>141.52000000000001</v>
      </c>
      <c r="F141" s="152">
        <v>28.303999999999998</v>
      </c>
    </row>
    <row r="142" spans="1:7" s="75" customFormat="1" outlineLevel="1">
      <c r="A142" s="153" t="s">
        <v>2898</v>
      </c>
      <c r="B142" s="154" t="s">
        <v>239</v>
      </c>
      <c r="C142" s="155" t="s">
        <v>240</v>
      </c>
      <c r="D142" s="154" t="s">
        <v>237</v>
      </c>
      <c r="E142" s="156">
        <v>0.46</v>
      </c>
      <c r="F142" s="156">
        <v>9.1999999999999998E-2</v>
      </c>
    </row>
    <row r="143" spans="1:7" s="76" customFormat="1" outlineLevel="1">
      <c r="A143" s="157" t="s">
        <v>2899</v>
      </c>
      <c r="B143" s="158" t="s">
        <v>343</v>
      </c>
      <c r="C143" s="159" t="s">
        <v>344</v>
      </c>
      <c r="D143" s="158" t="s">
        <v>244</v>
      </c>
      <c r="E143" s="160">
        <v>0.34</v>
      </c>
      <c r="F143" s="160">
        <v>6.8000000000000005E-2</v>
      </c>
    </row>
    <row r="144" spans="1:7" s="76" customFormat="1" outlineLevel="1">
      <c r="A144" s="161" t="s">
        <v>2900</v>
      </c>
      <c r="B144" s="162" t="s">
        <v>1384</v>
      </c>
      <c r="C144" s="163" t="s">
        <v>1385</v>
      </c>
      <c r="D144" s="162" t="s">
        <v>244</v>
      </c>
      <c r="E144" s="164">
        <v>5.56</v>
      </c>
      <c r="F144" s="164">
        <v>1.1120000000000001</v>
      </c>
    </row>
    <row r="145" spans="1:7" s="76" customFormat="1" outlineLevel="1">
      <c r="A145" s="161" t="s">
        <v>2901</v>
      </c>
      <c r="B145" s="162" t="s">
        <v>2525</v>
      </c>
      <c r="C145" s="163" t="s">
        <v>2526</v>
      </c>
      <c r="D145" s="162" t="s">
        <v>244</v>
      </c>
      <c r="E145" s="164">
        <v>13.34</v>
      </c>
      <c r="F145" s="164">
        <v>2.6680000000000001</v>
      </c>
    </row>
    <row r="146" spans="1:7" s="75" customFormat="1" outlineLevel="1">
      <c r="A146" s="165" t="s">
        <v>2902</v>
      </c>
      <c r="B146" s="166" t="s">
        <v>299</v>
      </c>
      <c r="C146" s="167" t="s">
        <v>300</v>
      </c>
      <c r="D146" s="166" t="s">
        <v>270</v>
      </c>
      <c r="E146" s="168">
        <v>2.94</v>
      </c>
      <c r="F146" s="168">
        <v>0.58799999999999997</v>
      </c>
    </row>
    <row r="147" spans="1:7" s="75" customFormat="1" outlineLevel="1">
      <c r="A147" s="169" t="s">
        <v>2903</v>
      </c>
      <c r="B147" s="170" t="s">
        <v>2559</v>
      </c>
      <c r="C147" s="171" t="s">
        <v>2560</v>
      </c>
      <c r="D147" s="170" t="s">
        <v>396</v>
      </c>
      <c r="E147" s="172">
        <v>9.9000000000000008E-3</v>
      </c>
      <c r="F147" s="172">
        <v>1.98E-3</v>
      </c>
    </row>
    <row r="148" spans="1:7" s="75" customFormat="1" outlineLevel="1">
      <c r="A148" s="169" t="s">
        <v>2904</v>
      </c>
      <c r="B148" s="170" t="s">
        <v>2727</v>
      </c>
      <c r="C148" s="171" t="s">
        <v>2728</v>
      </c>
      <c r="D148" s="170" t="s">
        <v>1296</v>
      </c>
      <c r="E148" s="172">
        <v>94.6</v>
      </c>
      <c r="F148" s="172">
        <v>18.920000000000002</v>
      </c>
    </row>
    <row r="149" spans="1:7" s="70" customFormat="1">
      <c r="A149" s="145" t="s">
        <v>564</v>
      </c>
      <c r="B149" s="146" t="s">
        <v>405</v>
      </c>
      <c r="C149" s="146" t="s">
        <v>2767</v>
      </c>
      <c r="D149" s="147" t="s">
        <v>400</v>
      </c>
      <c r="E149" s="313">
        <v>3</v>
      </c>
      <c r="F149" s="314"/>
      <c r="G149" s="148"/>
    </row>
    <row r="150" spans="1:7" s="70" customFormat="1">
      <c r="A150" s="145" t="s">
        <v>567</v>
      </c>
      <c r="B150" s="146" t="s">
        <v>405</v>
      </c>
      <c r="C150" s="146" t="s">
        <v>2776</v>
      </c>
      <c r="D150" s="147" t="s">
        <v>400</v>
      </c>
      <c r="E150" s="313">
        <v>4</v>
      </c>
      <c r="F150" s="314"/>
      <c r="G150" s="148"/>
    </row>
    <row r="151" spans="1:7" s="70" customFormat="1">
      <c r="A151" s="145" t="s">
        <v>598</v>
      </c>
      <c r="B151" s="146" t="s">
        <v>405</v>
      </c>
      <c r="C151" s="146" t="s">
        <v>2775</v>
      </c>
      <c r="D151" s="147" t="s">
        <v>400</v>
      </c>
      <c r="E151" s="313">
        <v>6</v>
      </c>
      <c r="F151" s="314"/>
      <c r="G151" s="148"/>
    </row>
    <row r="152" spans="1:7" s="70" customFormat="1">
      <c r="A152" s="145" t="s">
        <v>614</v>
      </c>
      <c r="B152" s="146" t="s">
        <v>405</v>
      </c>
      <c r="C152" s="146" t="s">
        <v>2774</v>
      </c>
      <c r="D152" s="147" t="s">
        <v>400</v>
      </c>
      <c r="E152" s="313">
        <v>1</v>
      </c>
      <c r="F152" s="314"/>
      <c r="G152" s="148"/>
    </row>
    <row r="153" spans="1:7" s="70" customFormat="1">
      <c r="A153" s="145" t="s">
        <v>615</v>
      </c>
      <c r="B153" s="146" t="s">
        <v>405</v>
      </c>
      <c r="C153" s="146" t="s">
        <v>2773</v>
      </c>
      <c r="D153" s="147" t="s">
        <v>400</v>
      </c>
      <c r="E153" s="313">
        <v>2</v>
      </c>
      <c r="F153" s="314"/>
      <c r="G153" s="148"/>
    </row>
    <row r="154" spans="1:7" s="70" customFormat="1">
      <c r="A154" s="145" t="s">
        <v>617</v>
      </c>
      <c r="B154" s="146" t="s">
        <v>405</v>
      </c>
      <c r="C154" s="146" t="s">
        <v>2772</v>
      </c>
      <c r="D154" s="147" t="s">
        <v>400</v>
      </c>
      <c r="E154" s="313">
        <v>2</v>
      </c>
      <c r="F154" s="314"/>
      <c r="G154" s="148"/>
    </row>
    <row r="155" spans="1:7" s="70" customFormat="1">
      <c r="A155" s="145" t="s">
        <v>619</v>
      </c>
      <c r="B155" s="146" t="s">
        <v>405</v>
      </c>
      <c r="C155" s="146" t="s">
        <v>2771</v>
      </c>
      <c r="D155" s="147" t="s">
        <v>400</v>
      </c>
      <c r="E155" s="313">
        <v>5</v>
      </c>
      <c r="F155" s="314"/>
      <c r="G155" s="148"/>
    </row>
    <row r="156" spans="1:7" s="70" customFormat="1">
      <c r="A156" s="145" t="s">
        <v>621</v>
      </c>
      <c r="B156" s="146" t="s">
        <v>405</v>
      </c>
      <c r="C156" s="146" t="s">
        <v>2770</v>
      </c>
      <c r="D156" s="147" t="s">
        <v>400</v>
      </c>
      <c r="E156" s="313">
        <v>6</v>
      </c>
      <c r="F156" s="314"/>
      <c r="G156" s="148"/>
    </row>
    <row r="157" spans="1:7" s="70" customFormat="1">
      <c r="A157" s="145" t="s">
        <v>642</v>
      </c>
      <c r="B157" s="146" t="s">
        <v>2905</v>
      </c>
      <c r="C157" s="146" t="s">
        <v>2906</v>
      </c>
      <c r="D157" s="147" t="s">
        <v>1007</v>
      </c>
      <c r="E157" s="311">
        <v>0.01</v>
      </c>
      <c r="F157" s="312"/>
      <c r="G157" s="148"/>
    </row>
    <row r="158" spans="1:7" s="74" customFormat="1" outlineLevel="1">
      <c r="A158" s="149" t="s">
        <v>643</v>
      </c>
      <c r="B158" s="150" t="s">
        <v>231</v>
      </c>
      <c r="C158" s="151" t="s">
        <v>236</v>
      </c>
      <c r="D158" s="150" t="s">
        <v>237</v>
      </c>
      <c r="E158" s="152">
        <v>53.3</v>
      </c>
      <c r="F158" s="152">
        <v>0.53300000000000003</v>
      </c>
    </row>
    <row r="159" spans="1:7" s="75" customFormat="1" outlineLevel="1">
      <c r="A159" s="153" t="s">
        <v>644</v>
      </c>
      <c r="B159" s="154" t="s">
        <v>239</v>
      </c>
      <c r="C159" s="155" t="s">
        <v>240</v>
      </c>
      <c r="D159" s="154" t="s">
        <v>237</v>
      </c>
      <c r="E159" s="156">
        <v>15.83</v>
      </c>
      <c r="F159" s="156">
        <v>0.1583</v>
      </c>
    </row>
    <row r="160" spans="1:7" s="76" customFormat="1" ht="24" outlineLevel="1">
      <c r="A160" s="157" t="s">
        <v>645</v>
      </c>
      <c r="B160" s="158" t="s">
        <v>285</v>
      </c>
      <c r="C160" s="159" t="s">
        <v>286</v>
      </c>
      <c r="D160" s="158" t="s">
        <v>244</v>
      </c>
      <c r="E160" s="160">
        <v>15.83</v>
      </c>
      <c r="F160" s="160">
        <v>0.1583</v>
      </c>
    </row>
    <row r="161" spans="1:7" s="76" customFormat="1" ht="24" outlineLevel="1">
      <c r="A161" s="161" t="s">
        <v>646</v>
      </c>
      <c r="B161" s="162" t="s">
        <v>2515</v>
      </c>
      <c r="C161" s="163" t="s">
        <v>2516</v>
      </c>
      <c r="D161" s="162" t="s">
        <v>244</v>
      </c>
      <c r="E161" s="164">
        <v>31.66</v>
      </c>
      <c r="F161" s="164">
        <v>0.31659999999999999</v>
      </c>
    </row>
    <row r="162" spans="1:7" s="70" customFormat="1" ht="25.5">
      <c r="A162" s="145" t="s">
        <v>655</v>
      </c>
      <c r="B162" s="146" t="s">
        <v>2907</v>
      </c>
      <c r="C162" s="146" t="s">
        <v>2908</v>
      </c>
      <c r="D162" s="147" t="s">
        <v>2548</v>
      </c>
      <c r="E162" s="311">
        <v>0.01</v>
      </c>
      <c r="F162" s="312"/>
      <c r="G162" s="148"/>
    </row>
    <row r="163" spans="1:7" s="74" customFormat="1" outlineLevel="1">
      <c r="A163" s="149" t="s">
        <v>2909</v>
      </c>
      <c r="B163" s="150" t="s">
        <v>231</v>
      </c>
      <c r="C163" s="151" t="s">
        <v>236</v>
      </c>
      <c r="D163" s="150" t="s">
        <v>237</v>
      </c>
      <c r="E163" s="152">
        <v>78.66</v>
      </c>
      <c r="F163" s="152">
        <v>0.78659999999999997</v>
      </c>
    </row>
    <row r="164" spans="1:7" s="75" customFormat="1" outlineLevel="1">
      <c r="A164" s="153" t="s">
        <v>2910</v>
      </c>
      <c r="B164" s="154" t="s">
        <v>239</v>
      </c>
      <c r="C164" s="155" t="s">
        <v>240</v>
      </c>
      <c r="D164" s="154" t="s">
        <v>237</v>
      </c>
      <c r="E164" s="156">
        <v>0.05</v>
      </c>
      <c r="F164" s="156">
        <v>5.0000000000000001E-4</v>
      </c>
    </row>
    <row r="165" spans="1:7" s="75" customFormat="1" outlineLevel="1">
      <c r="A165" s="165" t="s">
        <v>2911</v>
      </c>
      <c r="B165" s="166" t="s">
        <v>2533</v>
      </c>
      <c r="C165" s="167" t="s">
        <v>2534</v>
      </c>
      <c r="D165" s="166" t="s">
        <v>270</v>
      </c>
      <c r="E165" s="168">
        <v>0.2</v>
      </c>
      <c r="F165" s="168">
        <v>2E-3</v>
      </c>
    </row>
    <row r="166" spans="1:7" s="75" customFormat="1" outlineLevel="1">
      <c r="A166" s="169" t="s">
        <v>2912</v>
      </c>
      <c r="B166" s="170" t="s">
        <v>2544</v>
      </c>
      <c r="C166" s="171" t="s">
        <v>2545</v>
      </c>
      <c r="D166" s="170" t="s">
        <v>274</v>
      </c>
      <c r="E166" s="172">
        <v>5.0000000000000001E-4</v>
      </c>
      <c r="F166" s="172">
        <v>5.0000000000000004E-6</v>
      </c>
    </row>
    <row r="167" spans="1:7" s="75" customFormat="1" ht="24" outlineLevel="1">
      <c r="A167" s="169" t="s">
        <v>2913</v>
      </c>
      <c r="B167" s="170" t="s">
        <v>2620</v>
      </c>
      <c r="C167" s="171" t="s">
        <v>2621</v>
      </c>
      <c r="D167" s="170" t="s">
        <v>270</v>
      </c>
      <c r="E167" s="172">
        <v>0.2</v>
      </c>
      <c r="F167" s="172">
        <v>2E-3</v>
      </c>
    </row>
    <row r="168" spans="1:7" s="70" customFormat="1">
      <c r="A168" s="145" t="s">
        <v>656</v>
      </c>
      <c r="B168" s="146" t="s">
        <v>405</v>
      </c>
      <c r="C168" s="146" t="s">
        <v>2769</v>
      </c>
      <c r="D168" s="147" t="s">
        <v>1296</v>
      </c>
      <c r="E168" s="313">
        <v>0.5</v>
      </c>
      <c r="F168" s="314"/>
      <c r="G168" s="148"/>
    </row>
    <row r="169" spans="1:7" s="70" customFormat="1" ht="25.5">
      <c r="A169" s="145" t="s">
        <v>657</v>
      </c>
      <c r="B169" s="146" t="s">
        <v>2860</v>
      </c>
      <c r="C169" s="146" t="s">
        <v>2861</v>
      </c>
      <c r="D169" s="147" t="s">
        <v>2862</v>
      </c>
      <c r="E169" s="311">
        <v>1</v>
      </c>
      <c r="F169" s="312"/>
      <c r="G169" s="148"/>
    </row>
    <row r="170" spans="1:7" s="74" customFormat="1" outlineLevel="1">
      <c r="A170" s="149" t="s">
        <v>2914</v>
      </c>
      <c r="B170" s="150" t="s">
        <v>231</v>
      </c>
      <c r="C170" s="151" t="s">
        <v>236</v>
      </c>
      <c r="D170" s="150" t="s">
        <v>237</v>
      </c>
      <c r="E170" s="152">
        <v>14.17</v>
      </c>
      <c r="F170" s="152">
        <v>14.17</v>
      </c>
    </row>
    <row r="171" spans="1:7" s="75" customFormat="1" outlineLevel="1">
      <c r="A171" s="153" t="s">
        <v>2915</v>
      </c>
      <c r="B171" s="154" t="s">
        <v>239</v>
      </c>
      <c r="C171" s="155" t="s">
        <v>240</v>
      </c>
      <c r="D171" s="154" t="s">
        <v>237</v>
      </c>
      <c r="E171" s="156">
        <v>0.08</v>
      </c>
      <c r="F171" s="156">
        <v>0.08</v>
      </c>
    </row>
    <row r="172" spans="1:7" s="76" customFormat="1" ht="24" outlineLevel="1">
      <c r="A172" s="157" t="s">
        <v>2916</v>
      </c>
      <c r="B172" s="158" t="s">
        <v>337</v>
      </c>
      <c r="C172" s="159" t="s">
        <v>338</v>
      </c>
      <c r="D172" s="158" t="s">
        <v>244</v>
      </c>
      <c r="E172" s="160">
        <v>0.05</v>
      </c>
      <c r="F172" s="160">
        <v>0.05</v>
      </c>
    </row>
    <row r="173" spans="1:7" s="76" customFormat="1" outlineLevel="1">
      <c r="A173" s="161" t="s">
        <v>2917</v>
      </c>
      <c r="B173" s="162" t="s">
        <v>578</v>
      </c>
      <c r="C173" s="163" t="s">
        <v>579</v>
      </c>
      <c r="D173" s="162" t="s">
        <v>244</v>
      </c>
      <c r="E173" s="164">
        <v>0.52</v>
      </c>
      <c r="F173" s="164">
        <v>0.52</v>
      </c>
    </row>
    <row r="174" spans="1:7" s="76" customFormat="1" outlineLevel="1">
      <c r="A174" s="161" t="s">
        <v>2918</v>
      </c>
      <c r="B174" s="162" t="s">
        <v>343</v>
      </c>
      <c r="C174" s="163" t="s">
        <v>344</v>
      </c>
      <c r="D174" s="162" t="s">
        <v>244</v>
      </c>
      <c r="E174" s="164">
        <v>0.03</v>
      </c>
      <c r="F174" s="164">
        <v>0.03</v>
      </c>
    </row>
    <row r="175" spans="1:7" s="75" customFormat="1" ht="36" outlineLevel="1">
      <c r="A175" s="165" t="s">
        <v>2919</v>
      </c>
      <c r="B175" s="166" t="s">
        <v>2527</v>
      </c>
      <c r="C175" s="167" t="s">
        <v>2528</v>
      </c>
      <c r="D175" s="166" t="s">
        <v>274</v>
      </c>
      <c r="E175" s="168">
        <v>2.2000000000000001E-3</v>
      </c>
      <c r="F175" s="168">
        <v>2.2000000000000001E-3</v>
      </c>
    </row>
    <row r="176" spans="1:7" s="75" customFormat="1" outlineLevel="1">
      <c r="A176" s="169" t="s">
        <v>2920</v>
      </c>
      <c r="B176" s="170" t="s">
        <v>2531</v>
      </c>
      <c r="C176" s="171" t="s">
        <v>2532</v>
      </c>
      <c r="D176" s="170" t="s">
        <v>270</v>
      </c>
      <c r="E176" s="172">
        <v>1.4E-2</v>
      </c>
      <c r="F176" s="172">
        <v>1.4E-2</v>
      </c>
    </row>
    <row r="177" spans="1:7" s="75" customFormat="1" outlineLevel="1">
      <c r="A177" s="169" t="s">
        <v>2921</v>
      </c>
      <c r="B177" s="170" t="s">
        <v>2614</v>
      </c>
      <c r="C177" s="171" t="s">
        <v>2615</v>
      </c>
      <c r="D177" s="170" t="s">
        <v>274</v>
      </c>
      <c r="E177" s="172">
        <v>3.8999999999999999E-4</v>
      </c>
      <c r="F177" s="172">
        <v>3.8999999999999999E-4</v>
      </c>
    </row>
    <row r="178" spans="1:7" s="75" customFormat="1" outlineLevel="1">
      <c r="A178" s="169" t="s">
        <v>2922</v>
      </c>
      <c r="B178" s="170" t="s">
        <v>2639</v>
      </c>
      <c r="C178" s="171" t="s">
        <v>2640</v>
      </c>
      <c r="D178" s="170" t="s">
        <v>396</v>
      </c>
      <c r="E178" s="172">
        <v>7.0000000000000007E-2</v>
      </c>
      <c r="F178" s="172">
        <v>7.0000000000000007E-2</v>
      </c>
    </row>
    <row r="179" spans="1:7" s="75" customFormat="1" outlineLevel="1">
      <c r="A179" s="169" t="s">
        <v>2923</v>
      </c>
      <c r="B179" s="170" t="s">
        <v>2651</v>
      </c>
      <c r="C179" s="171" t="s">
        <v>2652</v>
      </c>
      <c r="D179" s="170" t="s">
        <v>400</v>
      </c>
      <c r="E179" s="172">
        <v>2</v>
      </c>
      <c r="F179" s="172">
        <v>2</v>
      </c>
    </row>
    <row r="180" spans="1:7" s="75" customFormat="1" ht="24" outlineLevel="1">
      <c r="A180" s="169" t="s">
        <v>2924</v>
      </c>
      <c r="B180" s="170" t="s">
        <v>2657</v>
      </c>
      <c r="C180" s="171" t="s">
        <v>2658</v>
      </c>
      <c r="D180" s="170" t="s">
        <v>274</v>
      </c>
      <c r="E180" s="172">
        <v>1.2700000000000001E-3</v>
      </c>
      <c r="F180" s="172">
        <v>1.2700000000000001E-3</v>
      </c>
    </row>
    <row r="181" spans="1:7" s="70" customFormat="1">
      <c r="A181" s="145" t="s">
        <v>659</v>
      </c>
      <c r="B181" s="146" t="s">
        <v>561</v>
      </c>
      <c r="C181" s="146" t="s">
        <v>2804</v>
      </c>
      <c r="D181" s="147" t="s">
        <v>2537</v>
      </c>
      <c r="E181" s="313">
        <v>1</v>
      </c>
      <c r="F181" s="314"/>
      <c r="G181" s="148"/>
    </row>
    <row r="182" spans="1:7" s="70" customFormat="1">
      <c r="A182" s="173"/>
      <c r="B182" s="174"/>
      <c r="C182" s="306" t="s">
        <v>2925</v>
      </c>
      <c r="D182" s="306"/>
      <c r="E182" s="174"/>
      <c r="F182" s="175"/>
      <c r="G182" s="133"/>
    </row>
    <row r="183" spans="1:7" s="70" customFormat="1" ht="25.5">
      <c r="A183" s="145" t="s">
        <v>660</v>
      </c>
      <c r="B183" s="146" t="s">
        <v>2926</v>
      </c>
      <c r="C183" s="146" t="s">
        <v>2927</v>
      </c>
      <c r="D183" s="147" t="s">
        <v>2928</v>
      </c>
      <c r="E183" s="311">
        <v>0.31</v>
      </c>
      <c r="F183" s="312"/>
      <c r="G183" s="148"/>
    </row>
    <row r="184" spans="1:7" s="74" customFormat="1" outlineLevel="1">
      <c r="A184" s="149" t="s">
        <v>2929</v>
      </c>
      <c r="B184" s="150" t="s">
        <v>231</v>
      </c>
      <c r="C184" s="151" t="s">
        <v>236</v>
      </c>
      <c r="D184" s="150" t="s">
        <v>237</v>
      </c>
      <c r="E184" s="152">
        <v>18.8</v>
      </c>
      <c r="F184" s="152">
        <v>5.8280000000000003</v>
      </c>
    </row>
    <row r="185" spans="1:7" s="75" customFormat="1" outlineLevel="1">
      <c r="A185" s="153" t="s">
        <v>2930</v>
      </c>
      <c r="B185" s="154" t="s">
        <v>239</v>
      </c>
      <c r="C185" s="155" t="s">
        <v>240</v>
      </c>
      <c r="D185" s="154" t="s">
        <v>237</v>
      </c>
      <c r="E185" s="156">
        <v>0.4</v>
      </c>
      <c r="F185" s="156">
        <v>0.124</v>
      </c>
    </row>
    <row r="186" spans="1:7" s="76" customFormat="1" outlineLevel="1">
      <c r="A186" s="157" t="s">
        <v>2931</v>
      </c>
      <c r="B186" s="158" t="s">
        <v>2517</v>
      </c>
      <c r="C186" s="159" t="s">
        <v>2518</v>
      </c>
      <c r="D186" s="158" t="s">
        <v>244</v>
      </c>
      <c r="E186" s="160">
        <v>1.18</v>
      </c>
      <c r="F186" s="160">
        <v>0.36580000000000001</v>
      </c>
    </row>
    <row r="187" spans="1:7" s="76" customFormat="1" outlineLevel="1">
      <c r="A187" s="161" t="s">
        <v>2932</v>
      </c>
      <c r="B187" s="162" t="s">
        <v>343</v>
      </c>
      <c r="C187" s="163" t="s">
        <v>344</v>
      </c>
      <c r="D187" s="162" t="s">
        <v>244</v>
      </c>
      <c r="E187" s="164">
        <v>0.4</v>
      </c>
      <c r="F187" s="164">
        <v>0.124</v>
      </c>
    </row>
    <row r="188" spans="1:7" s="75" customFormat="1" ht="24" outlineLevel="1">
      <c r="A188" s="165" t="s">
        <v>2933</v>
      </c>
      <c r="B188" s="166" t="s">
        <v>2588</v>
      </c>
      <c r="C188" s="167" t="s">
        <v>2589</v>
      </c>
      <c r="D188" s="166" t="s">
        <v>274</v>
      </c>
      <c r="E188" s="168">
        <v>1.1000000000000001E-3</v>
      </c>
      <c r="F188" s="168">
        <v>3.4099999999999999E-4</v>
      </c>
    </row>
    <row r="189" spans="1:7" s="75" customFormat="1" ht="24" outlineLevel="1">
      <c r="A189" s="169" t="s">
        <v>2934</v>
      </c>
      <c r="B189" s="170" t="s">
        <v>2590</v>
      </c>
      <c r="C189" s="171" t="s">
        <v>2591</v>
      </c>
      <c r="D189" s="170" t="s">
        <v>274</v>
      </c>
      <c r="E189" s="172">
        <v>4.0000000000000001E-3</v>
      </c>
      <c r="F189" s="172">
        <v>1.24E-3</v>
      </c>
    </row>
    <row r="190" spans="1:7" s="75" customFormat="1" ht="24" outlineLevel="1">
      <c r="A190" s="169" t="s">
        <v>2935</v>
      </c>
      <c r="B190" s="170" t="s">
        <v>2594</v>
      </c>
      <c r="C190" s="171" t="s">
        <v>2595</v>
      </c>
      <c r="D190" s="170" t="s">
        <v>274</v>
      </c>
      <c r="E190" s="172">
        <v>1.09E-2</v>
      </c>
      <c r="F190" s="172">
        <v>3.3790000000000001E-3</v>
      </c>
    </row>
    <row r="191" spans="1:7" s="75" customFormat="1" outlineLevel="1">
      <c r="A191" s="169" t="s">
        <v>2936</v>
      </c>
      <c r="B191" s="170" t="s">
        <v>2624</v>
      </c>
      <c r="C191" s="171" t="s">
        <v>2625</v>
      </c>
      <c r="D191" s="170" t="s">
        <v>274</v>
      </c>
      <c r="E191" s="172">
        <v>3.9E-2</v>
      </c>
      <c r="F191" s="172">
        <v>1.209E-2</v>
      </c>
    </row>
    <row r="192" spans="1:7" s="75" customFormat="1" outlineLevel="1">
      <c r="A192" s="169" t="s">
        <v>2937</v>
      </c>
      <c r="B192" s="170" t="s">
        <v>2628</v>
      </c>
      <c r="C192" s="171" t="s">
        <v>2629</v>
      </c>
      <c r="D192" s="170" t="s">
        <v>274</v>
      </c>
      <c r="E192" s="172">
        <v>4.0000000000000003E-5</v>
      </c>
      <c r="F192" s="172">
        <v>1.2E-5</v>
      </c>
    </row>
    <row r="193" spans="1:7" s="75" customFormat="1" ht="24" outlineLevel="1">
      <c r="A193" s="169" t="s">
        <v>2938</v>
      </c>
      <c r="B193" s="170" t="s">
        <v>2647</v>
      </c>
      <c r="C193" s="171" t="s">
        <v>2648</v>
      </c>
      <c r="D193" s="170" t="s">
        <v>270</v>
      </c>
      <c r="E193" s="172">
        <v>1.032</v>
      </c>
      <c r="F193" s="172">
        <v>0.31991999999999998</v>
      </c>
    </row>
    <row r="194" spans="1:7" s="70" customFormat="1" ht="25.5">
      <c r="A194" s="145" t="s">
        <v>661</v>
      </c>
      <c r="B194" s="146" t="s">
        <v>246</v>
      </c>
      <c r="C194" s="146" t="s">
        <v>247</v>
      </c>
      <c r="D194" s="147" t="s">
        <v>248</v>
      </c>
      <c r="E194" s="311">
        <v>4.8000000000000001E-2</v>
      </c>
      <c r="F194" s="312"/>
      <c r="G194" s="148"/>
    </row>
    <row r="195" spans="1:7" s="74" customFormat="1" outlineLevel="1">
      <c r="A195" s="149" t="s">
        <v>2939</v>
      </c>
      <c r="B195" s="150" t="s">
        <v>231</v>
      </c>
      <c r="C195" s="151" t="s">
        <v>236</v>
      </c>
      <c r="D195" s="150" t="s">
        <v>237</v>
      </c>
      <c r="E195" s="152">
        <v>154</v>
      </c>
      <c r="F195" s="152">
        <v>7.3920000000000003</v>
      </c>
    </row>
    <row r="196" spans="1:7" s="70" customFormat="1" ht="25.5">
      <c r="A196" s="145" t="s">
        <v>663</v>
      </c>
      <c r="B196" s="146" t="s">
        <v>257</v>
      </c>
      <c r="C196" s="146" t="s">
        <v>258</v>
      </c>
      <c r="D196" s="147" t="s">
        <v>248</v>
      </c>
      <c r="E196" s="311">
        <v>4.8000000000000001E-2</v>
      </c>
      <c r="F196" s="312"/>
      <c r="G196" s="148"/>
    </row>
    <row r="197" spans="1:7" s="74" customFormat="1" outlineLevel="1">
      <c r="A197" s="149" t="s">
        <v>664</v>
      </c>
      <c r="B197" s="150" t="s">
        <v>231</v>
      </c>
      <c r="C197" s="151" t="s">
        <v>236</v>
      </c>
      <c r="D197" s="150" t="s">
        <v>237</v>
      </c>
      <c r="E197" s="152">
        <v>97.2</v>
      </c>
      <c r="F197" s="152">
        <v>4.6656000000000004</v>
      </c>
    </row>
    <row r="198" spans="1:7" ht="15.75">
      <c r="A198" s="315" t="s">
        <v>2940</v>
      </c>
      <c r="B198" s="316"/>
      <c r="C198" s="316"/>
      <c r="D198" s="316"/>
      <c r="E198" s="316"/>
      <c r="F198" s="317"/>
      <c r="G198" s="121"/>
    </row>
    <row r="199" spans="1:7" s="70" customFormat="1" ht="25.5">
      <c r="A199" s="145" t="s">
        <v>684</v>
      </c>
      <c r="B199" s="146" t="s">
        <v>2941</v>
      </c>
      <c r="C199" s="146" t="s">
        <v>2942</v>
      </c>
      <c r="D199" s="147" t="s">
        <v>1694</v>
      </c>
      <c r="E199" s="311">
        <v>0.53</v>
      </c>
      <c r="F199" s="312"/>
      <c r="G199" s="148"/>
    </row>
    <row r="200" spans="1:7" s="74" customFormat="1" outlineLevel="1">
      <c r="A200" s="149" t="s">
        <v>685</v>
      </c>
      <c r="B200" s="150" t="s">
        <v>231</v>
      </c>
      <c r="C200" s="151" t="s">
        <v>236</v>
      </c>
      <c r="D200" s="150" t="s">
        <v>237</v>
      </c>
      <c r="E200" s="152">
        <v>39.159999999999997</v>
      </c>
      <c r="F200" s="152">
        <v>20.754799999999999</v>
      </c>
    </row>
    <row r="201" spans="1:7" s="75" customFormat="1" outlineLevel="1">
      <c r="A201" s="153" t="s">
        <v>686</v>
      </c>
      <c r="B201" s="154" t="s">
        <v>239</v>
      </c>
      <c r="C201" s="155" t="s">
        <v>240</v>
      </c>
      <c r="D201" s="154" t="s">
        <v>237</v>
      </c>
      <c r="E201" s="156">
        <v>1.06</v>
      </c>
      <c r="F201" s="156">
        <v>0.56179999999999997</v>
      </c>
    </row>
    <row r="202" spans="1:7" s="76" customFormat="1" ht="24" outlineLevel="1">
      <c r="A202" s="157" t="s">
        <v>687</v>
      </c>
      <c r="B202" s="158" t="s">
        <v>337</v>
      </c>
      <c r="C202" s="159" t="s">
        <v>338</v>
      </c>
      <c r="D202" s="158" t="s">
        <v>244</v>
      </c>
      <c r="E202" s="160">
        <v>7.0000000000000007E-2</v>
      </c>
      <c r="F202" s="160">
        <v>3.7100000000000001E-2</v>
      </c>
    </row>
    <row r="203" spans="1:7" s="76" customFormat="1" outlineLevel="1">
      <c r="A203" s="161" t="s">
        <v>688</v>
      </c>
      <c r="B203" s="162" t="s">
        <v>343</v>
      </c>
      <c r="C203" s="163" t="s">
        <v>344</v>
      </c>
      <c r="D203" s="162" t="s">
        <v>244</v>
      </c>
      <c r="E203" s="164">
        <v>0.87</v>
      </c>
      <c r="F203" s="164">
        <v>0.46110000000000001</v>
      </c>
    </row>
    <row r="204" spans="1:7" s="76" customFormat="1" outlineLevel="1">
      <c r="A204" s="161" t="s">
        <v>689</v>
      </c>
      <c r="B204" s="162" t="s">
        <v>385</v>
      </c>
      <c r="C204" s="163" t="s">
        <v>386</v>
      </c>
      <c r="D204" s="162" t="s">
        <v>244</v>
      </c>
      <c r="E204" s="164">
        <v>10.210000000000001</v>
      </c>
      <c r="F204" s="164">
        <v>5.4112999999999998</v>
      </c>
    </row>
    <row r="205" spans="1:7" s="75" customFormat="1" outlineLevel="1">
      <c r="A205" s="165" t="s">
        <v>690</v>
      </c>
      <c r="B205" s="166" t="s">
        <v>299</v>
      </c>
      <c r="C205" s="167" t="s">
        <v>300</v>
      </c>
      <c r="D205" s="166" t="s">
        <v>270</v>
      </c>
      <c r="E205" s="168">
        <v>2.75</v>
      </c>
      <c r="F205" s="168">
        <v>1.4575</v>
      </c>
    </row>
    <row r="206" spans="1:7" s="75" customFormat="1" outlineLevel="1">
      <c r="A206" s="169" t="s">
        <v>691</v>
      </c>
      <c r="B206" s="170" t="s">
        <v>2559</v>
      </c>
      <c r="C206" s="171" t="s">
        <v>2560</v>
      </c>
      <c r="D206" s="170" t="s">
        <v>396</v>
      </c>
      <c r="E206" s="172">
        <v>9.9000000000000008E-3</v>
      </c>
      <c r="F206" s="172">
        <v>5.2469999999999999E-3</v>
      </c>
    </row>
    <row r="207" spans="1:7" s="75" customFormat="1" outlineLevel="1">
      <c r="A207" s="169" t="s">
        <v>692</v>
      </c>
      <c r="B207" s="170" t="s">
        <v>2561</v>
      </c>
      <c r="C207" s="171" t="s">
        <v>2562</v>
      </c>
      <c r="D207" s="170" t="s">
        <v>274</v>
      </c>
      <c r="E207" s="172">
        <v>5.5000000000000003E-4</v>
      </c>
      <c r="F207" s="172">
        <v>2.9100000000000003E-4</v>
      </c>
    </row>
    <row r="208" spans="1:7" s="75" customFormat="1" outlineLevel="1">
      <c r="A208" s="169" t="s">
        <v>693</v>
      </c>
      <c r="B208" s="170" t="s">
        <v>2577</v>
      </c>
      <c r="C208" s="171" t="s">
        <v>2578</v>
      </c>
      <c r="D208" s="170" t="s">
        <v>274</v>
      </c>
      <c r="E208" s="172">
        <v>6.2E-4</v>
      </c>
      <c r="F208" s="172">
        <v>3.2899999999999997E-4</v>
      </c>
    </row>
    <row r="209" spans="1:7" s="75" customFormat="1" outlineLevel="1">
      <c r="A209" s="169" t="s">
        <v>694</v>
      </c>
      <c r="B209" s="170" t="s">
        <v>2586</v>
      </c>
      <c r="C209" s="171" t="s">
        <v>2587</v>
      </c>
      <c r="D209" s="170" t="s">
        <v>274</v>
      </c>
      <c r="E209" s="172">
        <v>2.5999999999999999E-3</v>
      </c>
      <c r="F209" s="172">
        <v>1.3780000000000001E-3</v>
      </c>
    </row>
    <row r="210" spans="1:7" s="75" customFormat="1" outlineLevel="1">
      <c r="A210" s="169" t="s">
        <v>695</v>
      </c>
      <c r="B210" s="170" t="s">
        <v>2600</v>
      </c>
      <c r="C210" s="171" t="s">
        <v>2601</v>
      </c>
      <c r="D210" s="170" t="s">
        <v>274</v>
      </c>
      <c r="E210" s="172">
        <v>4.4000000000000002E-4</v>
      </c>
      <c r="F210" s="172">
        <v>2.33E-4</v>
      </c>
    </row>
    <row r="211" spans="1:7" s="75" customFormat="1" outlineLevel="1">
      <c r="A211" s="169" t="s">
        <v>696</v>
      </c>
      <c r="B211" s="170" t="s">
        <v>391</v>
      </c>
      <c r="C211" s="171" t="s">
        <v>392</v>
      </c>
      <c r="D211" s="170" t="s">
        <v>270</v>
      </c>
      <c r="E211" s="172">
        <v>0.44</v>
      </c>
      <c r="F211" s="172">
        <v>0.23319999999999999</v>
      </c>
    </row>
    <row r="212" spans="1:7" s="75" customFormat="1" outlineLevel="1">
      <c r="A212" s="169" t="s">
        <v>2943</v>
      </c>
      <c r="B212" s="170" t="s">
        <v>2618</v>
      </c>
      <c r="C212" s="171" t="s">
        <v>2619</v>
      </c>
      <c r="D212" s="170" t="s">
        <v>396</v>
      </c>
      <c r="E212" s="172">
        <v>0.03</v>
      </c>
      <c r="F212" s="172">
        <v>1.5900000000000001E-2</v>
      </c>
    </row>
    <row r="213" spans="1:7" s="75" customFormat="1" ht="24" outlineLevel="1">
      <c r="A213" s="169" t="s">
        <v>2944</v>
      </c>
      <c r="B213" s="170" t="s">
        <v>2723</v>
      </c>
      <c r="C213" s="171" t="s">
        <v>2724</v>
      </c>
      <c r="D213" s="170" t="s">
        <v>1296</v>
      </c>
      <c r="E213" s="172">
        <v>100</v>
      </c>
      <c r="F213" s="172">
        <v>53</v>
      </c>
    </row>
    <row r="214" spans="1:7" s="70" customFormat="1">
      <c r="A214" s="145" t="s">
        <v>697</v>
      </c>
      <c r="B214" s="146" t="s">
        <v>405</v>
      </c>
      <c r="C214" s="146" t="s">
        <v>2768</v>
      </c>
      <c r="D214" s="147" t="s">
        <v>400</v>
      </c>
      <c r="E214" s="313">
        <v>26</v>
      </c>
      <c r="F214" s="314"/>
      <c r="G214" s="148"/>
    </row>
    <row r="215" spans="1:7" s="70" customFormat="1">
      <c r="A215" s="145" t="s">
        <v>698</v>
      </c>
      <c r="B215" s="146" t="s">
        <v>405</v>
      </c>
      <c r="C215" s="146" t="s">
        <v>2762</v>
      </c>
      <c r="D215" s="147" t="s">
        <v>400</v>
      </c>
      <c r="E215" s="313">
        <v>1</v>
      </c>
      <c r="F215" s="314"/>
      <c r="G215" s="148"/>
    </row>
    <row r="216" spans="1:7" s="70" customFormat="1">
      <c r="A216" s="145" t="s">
        <v>700</v>
      </c>
      <c r="B216" s="146" t="s">
        <v>405</v>
      </c>
      <c r="C216" s="146" t="s">
        <v>2766</v>
      </c>
      <c r="D216" s="147" t="s">
        <v>400</v>
      </c>
      <c r="E216" s="313">
        <v>5</v>
      </c>
      <c r="F216" s="314"/>
      <c r="G216" s="148"/>
    </row>
    <row r="217" spans="1:7" s="70" customFormat="1" ht="25.5">
      <c r="A217" s="145" t="s">
        <v>721</v>
      </c>
      <c r="B217" s="146" t="s">
        <v>2860</v>
      </c>
      <c r="C217" s="146" t="s">
        <v>2861</v>
      </c>
      <c r="D217" s="147" t="s">
        <v>2862</v>
      </c>
      <c r="E217" s="311">
        <v>2</v>
      </c>
      <c r="F217" s="312"/>
      <c r="G217" s="148"/>
    </row>
    <row r="218" spans="1:7" s="74" customFormat="1" outlineLevel="1">
      <c r="A218" s="149" t="s">
        <v>722</v>
      </c>
      <c r="B218" s="150" t="s">
        <v>231</v>
      </c>
      <c r="C218" s="151" t="s">
        <v>236</v>
      </c>
      <c r="D218" s="150" t="s">
        <v>237</v>
      </c>
      <c r="E218" s="152">
        <v>14.17</v>
      </c>
      <c r="F218" s="152">
        <v>28.34</v>
      </c>
    </row>
    <row r="219" spans="1:7" s="75" customFormat="1" outlineLevel="1">
      <c r="A219" s="153" t="s">
        <v>723</v>
      </c>
      <c r="B219" s="154" t="s">
        <v>239</v>
      </c>
      <c r="C219" s="155" t="s">
        <v>240</v>
      </c>
      <c r="D219" s="154" t="s">
        <v>237</v>
      </c>
      <c r="E219" s="156">
        <v>0.08</v>
      </c>
      <c r="F219" s="156">
        <v>0.16</v>
      </c>
    </row>
    <row r="220" spans="1:7" s="76" customFormat="1" ht="24" outlineLevel="1">
      <c r="A220" s="157" t="s">
        <v>724</v>
      </c>
      <c r="B220" s="158" t="s">
        <v>337</v>
      </c>
      <c r="C220" s="159" t="s">
        <v>338</v>
      </c>
      <c r="D220" s="158" t="s">
        <v>244</v>
      </c>
      <c r="E220" s="160">
        <v>0.05</v>
      </c>
      <c r="F220" s="160">
        <v>0.1</v>
      </c>
    </row>
    <row r="221" spans="1:7" s="76" customFormat="1" outlineLevel="1">
      <c r="A221" s="161" t="s">
        <v>725</v>
      </c>
      <c r="B221" s="162" t="s">
        <v>578</v>
      </c>
      <c r="C221" s="163" t="s">
        <v>579</v>
      </c>
      <c r="D221" s="162" t="s">
        <v>244</v>
      </c>
      <c r="E221" s="164">
        <v>0.52</v>
      </c>
      <c r="F221" s="164">
        <v>1.04</v>
      </c>
    </row>
    <row r="222" spans="1:7" s="76" customFormat="1" outlineLevel="1">
      <c r="A222" s="161" t="s">
        <v>726</v>
      </c>
      <c r="B222" s="162" t="s">
        <v>343</v>
      </c>
      <c r="C222" s="163" t="s">
        <v>344</v>
      </c>
      <c r="D222" s="162" t="s">
        <v>244</v>
      </c>
      <c r="E222" s="164">
        <v>0.03</v>
      </c>
      <c r="F222" s="164">
        <v>0.06</v>
      </c>
    </row>
    <row r="223" spans="1:7" s="75" customFormat="1" ht="36" outlineLevel="1">
      <c r="A223" s="165" t="s">
        <v>727</v>
      </c>
      <c r="B223" s="166" t="s">
        <v>2527</v>
      </c>
      <c r="C223" s="167" t="s">
        <v>2528</v>
      </c>
      <c r="D223" s="166" t="s">
        <v>274</v>
      </c>
      <c r="E223" s="168">
        <v>2.2000000000000001E-3</v>
      </c>
      <c r="F223" s="168">
        <v>4.4000000000000003E-3</v>
      </c>
    </row>
    <row r="224" spans="1:7" s="75" customFormat="1" outlineLevel="1">
      <c r="A224" s="169" t="s">
        <v>728</v>
      </c>
      <c r="B224" s="170" t="s">
        <v>2531</v>
      </c>
      <c r="C224" s="171" t="s">
        <v>2532</v>
      </c>
      <c r="D224" s="170" t="s">
        <v>270</v>
      </c>
      <c r="E224" s="172">
        <v>1.4E-2</v>
      </c>
      <c r="F224" s="172">
        <v>2.8000000000000001E-2</v>
      </c>
    </row>
    <row r="225" spans="1:7" s="75" customFormat="1" outlineLevel="1">
      <c r="A225" s="169" t="s">
        <v>729</v>
      </c>
      <c r="B225" s="170" t="s">
        <v>2614</v>
      </c>
      <c r="C225" s="171" t="s">
        <v>2615</v>
      </c>
      <c r="D225" s="170" t="s">
        <v>274</v>
      </c>
      <c r="E225" s="172">
        <v>3.8999999999999999E-4</v>
      </c>
      <c r="F225" s="172">
        <v>7.7999999999999999E-4</v>
      </c>
    </row>
    <row r="226" spans="1:7" s="75" customFormat="1" outlineLevel="1">
      <c r="A226" s="169" t="s">
        <v>730</v>
      </c>
      <c r="B226" s="170" t="s">
        <v>2639</v>
      </c>
      <c r="C226" s="171" t="s">
        <v>2640</v>
      </c>
      <c r="D226" s="170" t="s">
        <v>396</v>
      </c>
      <c r="E226" s="172">
        <v>7.0000000000000007E-2</v>
      </c>
      <c r="F226" s="172">
        <v>0.14000000000000001</v>
      </c>
    </row>
    <row r="227" spans="1:7" s="75" customFormat="1" outlineLevel="1">
      <c r="A227" s="169" t="s">
        <v>731</v>
      </c>
      <c r="B227" s="170" t="s">
        <v>2651</v>
      </c>
      <c r="C227" s="171" t="s">
        <v>2652</v>
      </c>
      <c r="D227" s="170" t="s">
        <v>400</v>
      </c>
      <c r="E227" s="172">
        <v>2</v>
      </c>
      <c r="F227" s="172">
        <v>4</v>
      </c>
    </row>
    <row r="228" spans="1:7" s="75" customFormat="1" ht="24" outlineLevel="1">
      <c r="A228" s="169" t="s">
        <v>732</v>
      </c>
      <c r="B228" s="170" t="s">
        <v>2657</v>
      </c>
      <c r="C228" s="171" t="s">
        <v>2658</v>
      </c>
      <c r="D228" s="170" t="s">
        <v>274</v>
      </c>
      <c r="E228" s="172">
        <v>1.2700000000000001E-3</v>
      </c>
      <c r="F228" s="172">
        <v>2.5400000000000002E-3</v>
      </c>
    </row>
    <row r="229" spans="1:7" s="70" customFormat="1">
      <c r="A229" s="145" t="s">
        <v>734</v>
      </c>
      <c r="B229" s="146" t="s">
        <v>561</v>
      </c>
      <c r="C229" s="146" t="s">
        <v>2804</v>
      </c>
      <c r="D229" s="147" t="s">
        <v>2537</v>
      </c>
      <c r="E229" s="313">
        <v>2</v>
      </c>
      <c r="F229" s="314"/>
      <c r="G229" s="148"/>
    </row>
    <row r="230" spans="1:7" s="70" customFormat="1" ht="25.5">
      <c r="A230" s="145" t="s">
        <v>735</v>
      </c>
      <c r="B230" s="146" t="s">
        <v>2945</v>
      </c>
      <c r="C230" s="146" t="s">
        <v>2946</v>
      </c>
      <c r="D230" s="147" t="s">
        <v>411</v>
      </c>
      <c r="E230" s="311">
        <v>9.4799999999999995E-2</v>
      </c>
      <c r="F230" s="312"/>
      <c r="G230" s="148"/>
    </row>
    <row r="231" spans="1:7" s="74" customFormat="1" outlineLevel="1">
      <c r="A231" s="149" t="s">
        <v>2947</v>
      </c>
      <c r="B231" s="150" t="s">
        <v>231</v>
      </c>
      <c r="C231" s="151" t="s">
        <v>236</v>
      </c>
      <c r="D231" s="150" t="s">
        <v>237</v>
      </c>
      <c r="E231" s="152">
        <v>40.590000000000003</v>
      </c>
      <c r="F231" s="152">
        <v>3.8479000000000001</v>
      </c>
    </row>
    <row r="232" spans="1:7" s="75" customFormat="1" outlineLevel="1">
      <c r="A232" s="153" t="s">
        <v>2948</v>
      </c>
      <c r="B232" s="154" t="s">
        <v>239</v>
      </c>
      <c r="C232" s="155" t="s">
        <v>240</v>
      </c>
      <c r="D232" s="154" t="s">
        <v>237</v>
      </c>
      <c r="E232" s="156">
        <v>0.04</v>
      </c>
      <c r="F232" s="156">
        <v>3.7919999999999998E-3</v>
      </c>
    </row>
    <row r="233" spans="1:7" s="76" customFormat="1" outlineLevel="1">
      <c r="A233" s="157" t="s">
        <v>2949</v>
      </c>
      <c r="B233" s="158" t="s">
        <v>512</v>
      </c>
      <c r="C233" s="159" t="s">
        <v>344</v>
      </c>
      <c r="D233" s="158" t="s">
        <v>244</v>
      </c>
      <c r="E233" s="160">
        <v>0.03</v>
      </c>
      <c r="F233" s="160">
        <v>2.8440000000000002E-3</v>
      </c>
    </row>
    <row r="234" spans="1:7" s="75" customFormat="1" outlineLevel="1">
      <c r="A234" s="165" t="s">
        <v>2950</v>
      </c>
      <c r="B234" s="166" t="s">
        <v>2575</v>
      </c>
      <c r="C234" s="167" t="s">
        <v>2576</v>
      </c>
      <c r="D234" s="166" t="s">
        <v>396</v>
      </c>
      <c r="E234" s="168">
        <v>2.7</v>
      </c>
      <c r="F234" s="168">
        <v>0.25596000000000002</v>
      </c>
    </row>
    <row r="235" spans="1:7" s="75" customFormat="1" outlineLevel="1">
      <c r="A235" s="169" t="s">
        <v>2951</v>
      </c>
      <c r="B235" s="170" t="s">
        <v>2632</v>
      </c>
      <c r="C235" s="171" t="s">
        <v>2633</v>
      </c>
      <c r="D235" s="170" t="s">
        <v>274</v>
      </c>
      <c r="E235" s="172">
        <v>2.46E-2</v>
      </c>
      <c r="F235" s="172">
        <v>2.3319999999999999E-3</v>
      </c>
    </row>
    <row r="236" spans="1:7" s="75" customFormat="1" outlineLevel="1">
      <c r="A236" s="169" t="s">
        <v>2952</v>
      </c>
      <c r="B236" s="170" t="s">
        <v>1752</v>
      </c>
      <c r="C236" s="171" t="s">
        <v>1753</v>
      </c>
      <c r="D236" s="170" t="s">
        <v>396</v>
      </c>
      <c r="E236" s="172">
        <v>0.3</v>
      </c>
      <c r="F236" s="172">
        <v>2.844E-2</v>
      </c>
    </row>
    <row r="237" spans="1:7" s="70" customFormat="1">
      <c r="A237" s="145" t="s">
        <v>736</v>
      </c>
      <c r="B237" s="146" t="s">
        <v>2905</v>
      </c>
      <c r="C237" s="146" t="s">
        <v>2906</v>
      </c>
      <c r="D237" s="147" t="s">
        <v>1007</v>
      </c>
      <c r="E237" s="311">
        <v>0.02</v>
      </c>
      <c r="F237" s="312"/>
      <c r="G237" s="148"/>
    </row>
    <row r="238" spans="1:7" s="74" customFormat="1" outlineLevel="1">
      <c r="A238" s="149" t="s">
        <v>2953</v>
      </c>
      <c r="B238" s="150" t="s">
        <v>231</v>
      </c>
      <c r="C238" s="151" t="s">
        <v>236</v>
      </c>
      <c r="D238" s="150" t="s">
        <v>237</v>
      </c>
      <c r="E238" s="152">
        <v>53.3</v>
      </c>
      <c r="F238" s="152">
        <v>1.0660000000000001</v>
      </c>
    </row>
    <row r="239" spans="1:7" s="75" customFormat="1" outlineLevel="1">
      <c r="A239" s="153" t="s">
        <v>2954</v>
      </c>
      <c r="B239" s="154" t="s">
        <v>239</v>
      </c>
      <c r="C239" s="155" t="s">
        <v>240</v>
      </c>
      <c r="D239" s="154" t="s">
        <v>237</v>
      </c>
      <c r="E239" s="156">
        <v>15.83</v>
      </c>
      <c r="F239" s="156">
        <v>0.31659999999999999</v>
      </c>
    </row>
    <row r="240" spans="1:7" s="76" customFormat="1" ht="24" outlineLevel="1">
      <c r="A240" s="157" t="s">
        <v>2955</v>
      </c>
      <c r="B240" s="158" t="s">
        <v>285</v>
      </c>
      <c r="C240" s="159" t="s">
        <v>286</v>
      </c>
      <c r="D240" s="158" t="s">
        <v>244</v>
      </c>
      <c r="E240" s="160">
        <v>15.83</v>
      </c>
      <c r="F240" s="160">
        <v>0.31659999999999999</v>
      </c>
    </row>
    <row r="241" spans="1:7" s="76" customFormat="1" ht="24" outlineLevel="1">
      <c r="A241" s="161" t="s">
        <v>2956</v>
      </c>
      <c r="B241" s="162" t="s">
        <v>2515</v>
      </c>
      <c r="C241" s="163" t="s">
        <v>2516</v>
      </c>
      <c r="D241" s="162" t="s">
        <v>244</v>
      </c>
      <c r="E241" s="164">
        <v>31.66</v>
      </c>
      <c r="F241" s="164">
        <v>0.63319999999999999</v>
      </c>
    </row>
    <row r="242" spans="1:7" s="70" customFormat="1" ht="25.5">
      <c r="A242" s="145" t="s">
        <v>737</v>
      </c>
      <c r="B242" s="146" t="s">
        <v>2907</v>
      </c>
      <c r="C242" s="146" t="s">
        <v>2908</v>
      </c>
      <c r="D242" s="147" t="s">
        <v>2548</v>
      </c>
      <c r="E242" s="311">
        <v>0.02</v>
      </c>
      <c r="F242" s="312"/>
      <c r="G242" s="148"/>
    </row>
    <row r="243" spans="1:7" s="74" customFormat="1" outlineLevel="1">
      <c r="A243" s="149" t="s">
        <v>2957</v>
      </c>
      <c r="B243" s="150" t="s">
        <v>231</v>
      </c>
      <c r="C243" s="151" t="s">
        <v>236</v>
      </c>
      <c r="D243" s="150" t="s">
        <v>237</v>
      </c>
      <c r="E243" s="152">
        <v>78.66</v>
      </c>
      <c r="F243" s="152">
        <v>1.5731999999999999</v>
      </c>
    </row>
    <row r="244" spans="1:7" s="75" customFormat="1" outlineLevel="1">
      <c r="A244" s="153" t="s">
        <v>2958</v>
      </c>
      <c r="B244" s="154" t="s">
        <v>239</v>
      </c>
      <c r="C244" s="155" t="s">
        <v>240</v>
      </c>
      <c r="D244" s="154" t="s">
        <v>237</v>
      </c>
      <c r="E244" s="156">
        <v>0.05</v>
      </c>
      <c r="F244" s="156">
        <v>1E-3</v>
      </c>
    </row>
    <row r="245" spans="1:7" s="75" customFormat="1" outlineLevel="1">
      <c r="A245" s="165" t="s">
        <v>2959</v>
      </c>
      <c r="B245" s="166" t="s">
        <v>2533</v>
      </c>
      <c r="C245" s="167" t="s">
        <v>2534</v>
      </c>
      <c r="D245" s="166" t="s">
        <v>270</v>
      </c>
      <c r="E245" s="168">
        <v>0.2</v>
      </c>
      <c r="F245" s="168">
        <v>4.0000000000000001E-3</v>
      </c>
    </row>
    <row r="246" spans="1:7" s="75" customFormat="1" outlineLevel="1">
      <c r="A246" s="169" t="s">
        <v>2960</v>
      </c>
      <c r="B246" s="170" t="s">
        <v>2544</v>
      </c>
      <c r="C246" s="171" t="s">
        <v>2545</v>
      </c>
      <c r="D246" s="170" t="s">
        <v>274</v>
      </c>
      <c r="E246" s="172">
        <v>5.0000000000000001E-4</v>
      </c>
      <c r="F246" s="172">
        <v>1.0000000000000001E-5</v>
      </c>
    </row>
    <row r="247" spans="1:7" s="75" customFormat="1" ht="24" outlineLevel="1">
      <c r="A247" s="169" t="s">
        <v>2961</v>
      </c>
      <c r="B247" s="170" t="s">
        <v>2620</v>
      </c>
      <c r="C247" s="171" t="s">
        <v>2621</v>
      </c>
      <c r="D247" s="170" t="s">
        <v>270</v>
      </c>
      <c r="E247" s="172">
        <v>0.2</v>
      </c>
      <c r="F247" s="172">
        <v>4.0000000000000001E-3</v>
      </c>
    </row>
    <row r="248" spans="1:7" s="70" customFormat="1">
      <c r="A248" s="145" t="s">
        <v>739</v>
      </c>
      <c r="B248" s="146" t="s">
        <v>2962</v>
      </c>
      <c r="C248" s="146" t="s">
        <v>2963</v>
      </c>
      <c r="D248" s="147" t="s">
        <v>2964</v>
      </c>
      <c r="E248" s="311">
        <v>1</v>
      </c>
      <c r="F248" s="312"/>
      <c r="G248" s="148"/>
    </row>
    <row r="249" spans="1:7" s="74" customFormat="1" outlineLevel="1">
      <c r="A249" s="149" t="s">
        <v>742</v>
      </c>
      <c r="B249" s="150" t="s">
        <v>231</v>
      </c>
      <c r="C249" s="151" t="s">
        <v>236</v>
      </c>
      <c r="D249" s="150" t="s">
        <v>237</v>
      </c>
      <c r="E249" s="152">
        <v>1.01</v>
      </c>
      <c r="F249" s="152">
        <v>1.01</v>
      </c>
    </row>
    <row r="250" spans="1:7" s="75" customFormat="1" outlineLevel="1">
      <c r="A250" s="153" t="s">
        <v>743</v>
      </c>
      <c r="B250" s="154" t="s">
        <v>239</v>
      </c>
      <c r="C250" s="155" t="s">
        <v>240</v>
      </c>
      <c r="D250" s="154" t="s">
        <v>237</v>
      </c>
      <c r="E250" s="156">
        <v>0.03</v>
      </c>
      <c r="F250" s="156">
        <v>0.03</v>
      </c>
    </row>
    <row r="251" spans="1:7" s="76" customFormat="1" outlineLevel="1">
      <c r="A251" s="157" t="s">
        <v>744</v>
      </c>
      <c r="B251" s="158" t="s">
        <v>1255</v>
      </c>
      <c r="C251" s="159" t="s">
        <v>1256</v>
      </c>
      <c r="D251" s="158" t="s">
        <v>244</v>
      </c>
      <c r="E251" s="160">
        <v>0.2</v>
      </c>
      <c r="F251" s="160">
        <v>0.2</v>
      </c>
    </row>
    <row r="252" spans="1:7" s="76" customFormat="1" outlineLevel="1">
      <c r="A252" s="161" t="s">
        <v>745</v>
      </c>
      <c r="B252" s="162" t="s">
        <v>343</v>
      </c>
      <c r="C252" s="163" t="s">
        <v>344</v>
      </c>
      <c r="D252" s="162" t="s">
        <v>244</v>
      </c>
      <c r="E252" s="164">
        <v>0.02</v>
      </c>
      <c r="F252" s="164">
        <v>0.02</v>
      </c>
    </row>
    <row r="253" spans="1:7" s="75" customFormat="1" outlineLevel="1">
      <c r="A253" s="165" t="s">
        <v>746</v>
      </c>
      <c r="B253" s="166" t="s">
        <v>2549</v>
      </c>
      <c r="C253" s="167" t="s">
        <v>2550</v>
      </c>
      <c r="D253" s="166" t="s">
        <v>1955</v>
      </c>
      <c r="E253" s="168">
        <v>0.4</v>
      </c>
      <c r="F253" s="168">
        <v>0.4</v>
      </c>
    </row>
    <row r="254" spans="1:7" s="75" customFormat="1" outlineLevel="1">
      <c r="A254" s="169" t="s">
        <v>747</v>
      </c>
      <c r="B254" s="170" t="s">
        <v>2561</v>
      </c>
      <c r="C254" s="171" t="s">
        <v>2562</v>
      </c>
      <c r="D254" s="170" t="s">
        <v>274</v>
      </c>
      <c r="E254" s="172">
        <v>3.0000000000000001E-5</v>
      </c>
      <c r="F254" s="172">
        <v>3.0000000000000001E-5</v>
      </c>
    </row>
    <row r="255" spans="1:7" s="75" customFormat="1" outlineLevel="1">
      <c r="A255" s="169" t="s">
        <v>748</v>
      </c>
      <c r="B255" s="170" t="s">
        <v>2577</v>
      </c>
      <c r="C255" s="171" t="s">
        <v>2578</v>
      </c>
      <c r="D255" s="170" t="s">
        <v>274</v>
      </c>
      <c r="E255" s="172">
        <v>1.0000000000000001E-5</v>
      </c>
      <c r="F255" s="172">
        <v>1.0000000000000001E-5</v>
      </c>
    </row>
    <row r="256" spans="1:7" s="75" customFormat="1" outlineLevel="1">
      <c r="A256" s="169" t="s">
        <v>751</v>
      </c>
      <c r="B256" s="170" t="s">
        <v>2612</v>
      </c>
      <c r="C256" s="171" t="s">
        <v>2613</v>
      </c>
      <c r="D256" s="170" t="s">
        <v>274</v>
      </c>
      <c r="E256" s="172">
        <v>4.0000000000000003E-5</v>
      </c>
      <c r="F256" s="172">
        <v>4.0000000000000003E-5</v>
      </c>
    </row>
    <row r="257" spans="1:7" s="75" customFormat="1" outlineLevel="1">
      <c r="A257" s="169" t="s">
        <v>752</v>
      </c>
      <c r="B257" s="170" t="s">
        <v>2618</v>
      </c>
      <c r="C257" s="171" t="s">
        <v>2619</v>
      </c>
      <c r="D257" s="170" t="s">
        <v>396</v>
      </c>
      <c r="E257" s="172">
        <v>0.01</v>
      </c>
      <c r="F257" s="172">
        <v>0.01</v>
      </c>
    </row>
    <row r="258" spans="1:7" s="75" customFormat="1" ht="24" outlineLevel="1">
      <c r="A258" s="169" t="s">
        <v>755</v>
      </c>
      <c r="B258" s="170" t="s">
        <v>2669</v>
      </c>
      <c r="C258" s="171" t="s">
        <v>2670</v>
      </c>
      <c r="D258" s="170" t="s">
        <v>400</v>
      </c>
      <c r="E258" s="172">
        <v>1</v>
      </c>
      <c r="F258" s="172">
        <v>1</v>
      </c>
    </row>
    <row r="259" spans="1:7" s="75" customFormat="1" ht="24" outlineLevel="1">
      <c r="A259" s="169" t="s">
        <v>2965</v>
      </c>
      <c r="B259" s="170" t="s">
        <v>2671</v>
      </c>
      <c r="C259" s="171" t="s">
        <v>2672</v>
      </c>
      <c r="D259" s="170" t="s">
        <v>400</v>
      </c>
      <c r="E259" s="172">
        <v>3</v>
      </c>
      <c r="F259" s="172">
        <v>3</v>
      </c>
    </row>
    <row r="260" spans="1:7" s="75" customFormat="1" ht="24" outlineLevel="1">
      <c r="A260" s="169" t="s">
        <v>2966</v>
      </c>
      <c r="B260" s="170" t="s">
        <v>2675</v>
      </c>
      <c r="C260" s="171" t="s">
        <v>2676</v>
      </c>
      <c r="D260" s="170" t="s">
        <v>1296</v>
      </c>
      <c r="E260" s="172">
        <v>15</v>
      </c>
      <c r="F260" s="172">
        <v>15</v>
      </c>
    </row>
    <row r="261" spans="1:7" s="75" customFormat="1" outlineLevel="1">
      <c r="A261" s="169" t="s">
        <v>2967</v>
      </c>
      <c r="B261" s="170" t="s">
        <v>2677</v>
      </c>
      <c r="C261" s="171" t="s">
        <v>2678</v>
      </c>
      <c r="D261" s="170" t="s">
        <v>400</v>
      </c>
      <c r="E261" s="172">
        <v>1</v>
      </c>
      <c r="F261" s="172">
        <v>1</v>
      </c>
    </row>
    <row r="262" spans="1:7" s="70" customFormat="1">
      <c r="A262" s="145" t="s">
        <v>756</v>
      </c>
      <c r="B262" s="146" t="s">
        <v>2968</v>
      </c>
      <c r="C262" s="146" t="s">
        <v>2969</v>
      </c>
      <c r="D262" s="147" t="s">
        <v>1007</v>
      </c>
      <c r="E262" s="311">
        <v>0.01</v>
      </c>
      <c r="F262" s="312"/>
      <c r="G262" s="148"/>
    </row>
    <row r="263" spans="1:7" s="74" customFormat="1" outlineLevel="1">
      <c r="A263" s="149" t="s">
        <v>2970</v>
      </c>
      <c r="B263" s="150" t="s">
        <v>231</v>
      </c>
      <c r="C263" s="151" t="s">
        <v>236</v>
      </c>
      <c r="D263" s="150" t="s">
        <v>237</v>
      </c>
      <c r="E263" s="152">
        <v>75.150000000000006</v>
      </c>
      <c r="F263" s="152">
        <v>0.75149999999999995</v>
      </c>
    </row>
    <row r="264" spans="1:7" s="75" customFormat="1" outlineLevel="1">
      <c r="A264" s="153" t="s">
        <v>2971</v>
      </c>
      <c r="B264" s="154" t="s">
        <v>239</v>
      </c>
      <c r="C264" s="155" t="s">
        <v>240</v>
      </c>
      <c r="D264" s="154" t="s">
        <v>237</v>
      </c>
      <c r="E264" s="156">
        <v>4.2</v>
      </c>
      <c r="F264" s="156">
        <v>4.2000000000000003E-2</v>
      </c>
    </row>
    <row r="265" spans="1:7" s="76" customFormat="1" outlineLevel="1">
      <c r="A265" s="157" t="s">
        <v>2972</v>
      </c>
      <c r="B265" s="158" t="s">
        <v>1965</v>
      </c>
      <c r="C265" s="159" t="s">
        <v>1966</v>
      </c>
      <c r="D265" s="158" t="s">
        <v>244</v>
      </c>
      <c r="E265" s="160">
        <v>1.73</v>
      </c>
      <c r="F265" s="160">
        <v>1.7299999999999999E-2</v>
      </c>
    </row>
    <row r="266" spans="1:7" s="76" customFormat="1" outlineLevel="1">
      <c r="A266" s="161" t="s">
        <v>2973</v>
      </c>
      <c r="B266" s="162" t="s">
        <v>343</v>
      </c>
      <c r="C266" s="163" t="s">
        <v>344</v>
      </c>
      <c r="D266" s="162" t="s">
        <v>244</v>
      </c>
      <c r="E266" s="164">
        <v>2.4700000000000002</v>
      </c>
      <c r="F266" s="164">
        <v>2.47E-2</v>
      </c>
    </row>
    <row r="267" spans="1:7" s="75" customFormat="1" outlineLevel="1">
      <c r="A267" s="165" t="s">
        <v>2974</v>
      </c>
      <c r="B267" s="166" t="s">
        <v>350</v>
      </c>
      <c r="C267" s="167" t="s">
        <v>351</v>
      </c>
      <c r="D267" s="166" t="s">
        <v>274</v>
      </c>
      <c r="E267" s="168">
        <v>1.2E-2</v>
      </c>
      <c r="F267" s="168">
        <v>1.2E-4</v>
      </c>
    </row>
    <row r="268" spans="1:7" s="75" customFormat="1" outlineLevel="1">
      <c r="A268" s="169" t="s">
        <v>2975</v>
      </c>
      <c r="B268" s="170" t="s">
        <v>749</v>
      </c>
      <c r="C268" s="171" t="s">
        <v>750</v>
      </c>
      <c r="D268" s="170" t="s">
        <v>274</v>
      </c>
      <c r="E268" s="172">
        <v>3.5000000000000003E-2</v>
      </c>
      <c r="F268" s="172">
        <v>3.5E-4</v>
      </c>
    </row>
    <row r="269" spans="1:7" s="75" customFormat="1" outlineLevel="1">
      <c r="A269" s="169" t="s">
        <v>2976</v>
      </c>
      <c r="B269" s="170" t="s">
        <v>2655</v>
      </c>
      <c r="C269" s="171" t="s">
        <v>2656</v>
      </c>
      <c r="D269" s="170" t="s">
        <v>1296</v>
      </c>
      <c r="E269" s="172">
        <v>400</v>
      </c>
      <c r="F269" s="172">
        <v>4</v>
      </c>
    </row>
    <row r="270" spans="1:7" s="70" customFormat="1">
      <c r="A270" s="145" t="s">
        <v>758</v>
      </c>
      <c r="B270" s="146" t="s">
        <v>405</v>
      </c>
      <c r="C270" s="146" t="s">
        <v>2765</v>
      </c>
      <c r="D270" s="147" t="s">
        <v>2537</v>
      </c>
      <c r="E270" s="313">
        <v>1</v>
      </c>
      <c r="F270" s="314"/>
      <c r="G270" s="148"/>
    </row>
    <row r="271" spans="1:7" s="70" customFormat="1">
      <c r="A271" s="145" t="s">
        <v>760</v>
      </c>
      <c r="B271" s="146" t="s">
        <v>561</v>
      </c>
      <c r="C271" s="146" t="s">
        <v>2805</v>
      </c>
      <c r="D271" s="147" t="s">
        <v>400</v>
      </c>
      <c r="E271" s="313">
        <v>1</v>
      </c>
      <c r="F271" s="314"/>
      <c r="G271" s="148"/>
    </row>
    <row r="272" spans="1:7" s="70" customFormat="1">
      <c r="A272" s="145" t="s">
        <v>762</v>
      </c>
      <c r="B272" s="146" t="s">
        <v>405</v>
      </c>
      <c r="C272" s="146" t="s">
        <v>2764</v>
      </c>
      <c r="D272" s="147" t="s">
        <v>396</v>
      </c>
      <c r="E272" s="313">
        <v>2</v>
      </c>
      <c r="F272" s="314"/>
      <c r="G272" s="148"/>
    </row>
    <row r="273" spans="1:7" s="70" customFormat="1" ht="25.5">
      <c r="A273" s="145" t="s">
        <v>764</v>
      </c>
      <c r="B273" s="146" t="s">
        <v>561</v>
      </c>
      <c r="C273" s="146" t="s">
        <v>2806</v>
      </c>
      <c r="D273" s="147" t="s">
        <v>2537</v>
      </c>
      <c r="E273" s="313">
        <v>1</v>
      </c>
      <c r="F273" s="314"/>
      <c r="G273" s="148"/>
    </row>
    <row r="274" spans="1:7" s="70" customFormat="1">
      <c r="A274" s="173"/>
      <c r="B274" s="174"/>
      <c r="C274" s="306" t="s">
        <v>2925</v>
      </c>
      <c r="D274" s="306"/>
      <c r="E274" s="174"/>
      <c r="F274" s="175"/>
      <c r="G274" s="133"/>
    </row>
    <row r="275" spans="1:7" s="70" customFormat="1" ht="25.5">
      <c r="A275" s="145" t="s">
        <v>766</v>
      </c>
      <c r="B275" s="146" t="s">
        <v>2926</v>
      </c>
      <c r="C275" s="146" t="s">
        <v>2927</v>
      </c>
      <c r="D275" s="147" t="s">
        <v>2928</v>
      </c>
      <c r="E275" s="311">
        <v>0.33</v>
      </c>
      <c r="F275" s="312"/>
      <c r="G275" s="148"/>
    </row>
    <row r="276" spans="1:7" s="74" customFormat="1" outlineLevel="1">
      <c r="A276" s="149" t="s">
        <v>2977</v>
      </c>
      <c r="B276" s="150" t="s">
        <v>231</v>
      </c>
      <c r="C276" s="151" t="s">
        <v>236</v>
      </c>
      <c r="D276" s="150" t="s">
        <v>237</v>
      </c>
      <c r="E276" s="152">
        <v>18.8</v>
      </c>
      <c r="F276" s="152">
        <v>6.2039999999999997</v>
      </c>
    </row>
    <row r="277" spans="1:7" s="75" customFormat="1" outlineLevel="1">
      <c r="A277" s="153" t="s">
        <v>2978</v>
      </c>
      <c r="B277" s="154" t="s">
        <v>239</v>
      </c>
      <c r="C277" s="155" t="s">
        <v>240</v>
      </c>
      <c r="D277" s="154" t="s">
        <v>237</v>
      </c>
      <c r="E277" s="156">
        <v>0.4</v>
      </c>
      <c r="F277" s="156">
        <v>0.13200000000000001</v>
      </c>
    </row>
    <row r="278" spans="1:7" s="76" customFormat="1" outlineLevel="1">
      <c r="A278" s="157" t="s">
        <v>2979</v>
      </c>
      <c r="B278" s="158" t="s">
        <v>2517</v>
      </c>
      <c r="C278" s="159" t="s">
        <v>2518</v>
      </c>
      <c r="D278" s="158" t="s">
        <v>244</v>
      </c>
      <c r="E278" s="160">
        <v>1.18</v>
      </c>
      <c r="F278" s="160">
        <v>0.38940000000000002</v>
      </c>
    </row>
    <row r="279" spans="1:7" s="76" customFormat="1" outlineLevel="1">
      <c r="A279" s="161" t="s">
        <v>2980</v>
      </c>
      <c r="B279" s="162" t="s">
        <v>343</v>
      </c>
      <c r="C279" s="163" t="s">
        <v>344</v>
      </c>
      <c r="D279" s="162" t="s">
        <v>244</v>
      </c>
      <c r="E279" s="164">
        <v>0.4</v>
      </c>
      <c r="F279" s="164">
        <v>0.13200000000000001</v>
      </c>
    </row>
    <row r="280" spans="1:7" s="75" customFormat="1" ht="24" outlineLevel="1">
      <c r="A280" s="165" t="s">
        <v>2981</v>
      </c>
      <c r="B280" s="166" t="s">
        <v>2588</v>
      </c>
      <c r="C280" s="167" t="s">
        <v>2589</v>
      </c>
      <c r="D280" s="166" t="s">
        <v>274</v>
      </c>
      <c r="E280" s="168">
        <v>1.1000000000000001E-3</v>
      </c>
      <c r="F280" s="168">
        <v>3.6299999999999999E-4</v>
      </c>
    </row>
    <row r="281" spans="1:7" s="75" customFormat="1" ht="24" outlineLevel="1">
      <c r="A281" s="169" t="s">
        <v>2982</v>
      </c>
      <c r="B281" s="170" t="s">
        <v>2590</v>
      </c>
      <c r="C281" s="171" t="s">
        <v>2591</v>
      </c>
      <c r="D281" s="170" t="s">
        <v>274</v>
      </c>
      <c r="E281" s="172">
        <v>4.0000000000000001E-3</v>
      </c>
      <c r="F281" s="172">
        <v>1.32E-3</v>
      </c>
    </row>
    <row r="282" spans="1:7" s="75" customFormat="1" ht="24" outlineLevel="1">
      <c r="A282" s="169" t="s">
        <v>2983</v>
      </c>
      <c r="B282" s="170" t="s">
        <v>2594</v>
      </c>
      <c r="C282" s="171" t="s">
        <v>2595</v>
      </c>
      <c r="D282" s="170" t="s">
        <v>274</v>
      </c>
      <c r="E282" s="172">
        <v>1.09E-2</v>
      </c>
      <c r="F282" s="172">
        <v>3.5969999999999999E-3</v>
      </c>
    </row>
    <row r="283" spans="1:7" s="75" customFormat="1" outlineLevel="1">
      <c r="A283" s="169" t="s">
        <v>2984</v>
      </c>
      <c r="B283" s="170" t="s">
        <v>2624</v>
      </c>
      <c r="C283" s="171" t="s">
        <v>2625</v>
      </c>
      <c r="D283" s="170" t="s">
        <v>274</v>
      </c>
      <c r="E283" s="172">
        <v>3.9E-2</v>
      </c>
      <c r="F283" s="172">
        <v>1.2869999999999999E-2</v>
      </c>
    </row>
    <row r="284" spans="1:7" s="75" customFormat="1" outlineLevel="1">
      <c r="A284" s="169" t="s">
        <v>2985</v>
      </c>
      <c r="B284" s="170" t="s">
        <v>2628</v>
      </c>
      <c r="C284" s="171" t="s">
        <v>2629</v>
      </c>
      <c r="D284" s="170" t="s">
        <v>274</v>
      </c>
      <c r="E284" s="172">
        <v>4.0000000000000003E-5</v>
      </c>
      <c r="F284" s="172">
        <v>1.2999999999999999E-5</v>
      </c>
    </row>
    <row r="285" spans="1:7" s="75" customFormat="1" ht="24" outlineLevel="1">
      <c r="A285" s="169" t="s">
        <v>2986</v>
      </c>
      <c r="B285" s="170" t="s">
        <v>2647</v>
      </c>
      <c r="C285" s="171" t="s">
        <v>2648</v>
      </c>
      <c r="D285" s="170" t="s">
        <v>270</v>
      </c>
      <c r="E285" s="172">
        <v>1.032</v>
      </c>
      <c r="F285" s="172">
        <v>0.34055999999999997</v>
      </c>
    </row>
    <row r="286" spans="1:7" s="70" customFormat="1" ht="25.5">
      <c r="A286" s="145" t="s">
        <v>768</v>
      </c>
      <c r="B286" s="146" t="s">
        <v>246</v>
      </c>
      <c r="C286" s="146" t="s">
        <v>247</v>
      </c>
      <c r="D286" s="147" t="s">
        <v>248</v>
      </c>
      <c r="E286" s="311">
        <v>4.8000000000000001E-2</v>
      </c>
      <c r="F286" s="312"/>
      <c r="G286" s="148"/>
    </row>
    <row r="287" spans="1:7" s="74" customFormat="1" outlineLevel="1">
      <c r="A287" s="149" t="s">
        <v>2987</v>
      </c>
      <c r="B287" s="150" t="s">
        <v>231</v>
      </c>
      <c r="C287" s="151" t="s">
        <v>236</v>
      </c>
      <c r="D287" s="150" t="s">
        <v>237</v>
      </c>
      <c r="E287" s="152">
        <v>154</v>
      </c>
      <c r="F287" s="152">
        <v>7.3920000000000003</v>
      </c>
    </row>
    <row r="288" spans="1:7" s="70" customFormat="1" ht="25.5">
      <c r="A288" s="145" t="s">
        <v>770</v>
      </c>
      <c r="B288" s="146" t="s">
        <v>257</v>
      </c>
      <c r="C288" s="146" t="s">
        <v>258</v>
      </c>
      <c r="D288" s="147" t="s">
        <v>248</v>
      </c>
      <c r="E288" s="311">
        <v>4.8000000000000001E-2</v>
      </c>
      <c r="F288" s="312"/>
      <c r="G288" s="148"/>
    </row>
    <row r="289" spans="1:7" s="74" customFormat="1" outlineLevel="1">
      <c r="A289" s="149" t="s">
        <v>2988</v>
      </c>
      <c r="B289" s="150" t="s">
        <v>231</v>
      </c>
      <c r="C289" s="151" t="s">
        <v>236</v>
      </c>
      <c r="D289" s="150" t="s">
        <v>237</v>
      </c>
      <c r="E289" s="152">
        <v>97.2</v>
      </c>
      <c r="F289" s="152">
        <v>4.6656000000000004</v>
      </c>
    </row>
    <row r="290" spans="1:7" ht="15.75">
      <c r="A290" s="315" t="s">
        <v>2989</v>
      </c>
      <c r="B290" s="316"/>
      <c r="C290" s="316"/>
      <c r="D290" s="316"/>
      <c r="E290" s="316"/>
      <c r="F290" s="317"/>
      <c r="G290" s="121"/>
    </row>
    <row r="291" spans="1:7" s="70" customFormat="1" ht="25.5">
      <c r="A291" s="145" t="s">
        <v>772</v>
      </c>
      <c r="B291" s="146" t="s">
        <v>2990</v>
      </c>
      <c r="C291" s="146" t="s">
        <v>2991</v>
      </c>
      <c r="D291" s="147" t="s">
        <v>400</v>
      </c>
      <c r="E291" s="311">
        <v>2</v>
      </c>
      <c r="F291" s="312"/>
      <c r="G291" s="148"/>
    </row>
    <row r="292" spans="1:7" s="74" customFormat="1" outlineLevel="1">
      <c r="A292" s="149" t="s">
        <v>2992</v>
      </c>
      <c r="B292" s="150" t="s">
        <v>231</v>
      </c>
      <c r="C292" s="151" t="s">
        <v>236</v>
      </c>
      <c r="D292" s="150" t="s">
        <v>237</v>
      </c>
      <c r="E292" s="152">
        <v>2.77</v>
      </c>
      <c r="F292" s="152">
        <v>5.54</v>
      </c>
    </row>
    <row r="293" spans="1:7" s="75" customFormat="1" outlineLevel="1">
      <c r="A293" s="153" t="s">
        <v>2993</v>
      </c>
      <c r="B293" s="154" t="s">
        <v>239</v>
      </c>
      <c r="C293" s="155" t="s">
        <v>240</v>
      </c>
      <c r="D293" s="154" t="s">
        <v>237</v>
      </c>
      <c r="E293" s="156">
        <v>0.02</v>
      </c>
      <c r="F293" s="156">
        <v>0.04</v>
      </c>
    </row>
    <row r="294" spans="1:7" s="76" customFormat="1" ht="24" outlineLevel="1">
      <c r="A294" s="157" t="s">
        <v>2994</v>
      </c>
      <c r="B294" s="158" t="s">
        <v>2507</v>
      </c>
      <c r="C294" s="159" t="s">
        <v>2508</v>
      </c>
      <c r="D294" s="158" t="s">
        <v>244</v>
      </c>
      <c r="E294" s="160">
        <v>0.01</v>
      </c>
      <c r="F294" s="160">
        <v>0.02</v>
      </c>
    </row>
    <row r="295" spans="1:7" s="76" customFormat="1" outlineLevel="1">
      <c r="A295" s="161" t="s">
        <v>2995</v>
      </c>
      <c r="B295" s="162" t="s">
        <v>2521</v>
      </c>
      <c r="C295" s="163" t="s">
        <v>2522</v>
      </c>
      <c r="D295" s="162" t="s">
        <v>244</v>
      </c>
      <c r="E295" s="164">
        <v>0.01</v>
      </c>
      <c r="F295" s="164">
        <v>0.02</v>
      </c>
    </row>
    <row r="296" spans="1:7" s="76" customFormat="1" outlineLevel="1">
      <c r="A296" s="161" t="s">
        <v>2996</v>
      </c>
      <c r="B296" s="162" t="s">
        <v>1384</v>
      </c>
      <c r="C296" s="163" t="s">
        <v>1385</v>
      </c>
      <c r="D296" s="162" t="s">
        <v>244</v>
      </c>
      <c r="E296" s="164">
        <v>0.23</v>
      </c>
      <c r="F296" s="164">
        <v>0.46</v>
      </c>
    </row>
    <row r="297" spans="1:7" s="75" customFormat="1" outlineLevel="1">
      <c r="A297" s="165" t="s">
        <v>2997</v>
      </c>
      <c r="B297" s="166" t="s">
        <v>2546</v>
      </c>
      <c r="C297" s="167" t="s">
        <v>2547</v>
      </c>
      <c r="D297" s="166" t="s">
        <v>2548</v>
      </c>
      <c r="E297" s="168">
        <v>0.04</v>
      </c>
      <c r="F297" s="168">
        <v>0.08</v>
      </c>
    </row>
    <row r="298" spans="1:7" s="75" customFormat="1" outlineLevel="1">
      <c r="A298" s="169" t="s">
        <v>2998</v>
      </c>
      <c r="B298" s="170" t="s">
        <v>2565</v>
      </c>
      <c r="C298" s="171" t="s">
        <v>2566</v>
      </c>
      <c r="D298" s="170" t="s">
        <v>396</v>
      </c>
      <c r="E298" s="172">
        <v>0.2</v>
      </c>
      <c r="F298" s="172">
        <v>0.4</v>
      </c>
    </row>
    <row r="299" spans="1:7" s="75" customFormat="1" outlineLevel="1">
      <c r="A299" s="169" t="s">
        <v>2999</v>
      </c>
      <c r="B299" s="170" t="s">
        <v>2641</v>
      </c>
      <c r="C299" s="171" t="s">
        <v>2642</v>
      </c>
      <c r="D299" s="170" t="s">
        <v>2548</v>
      </c>
      <c r="E299" s="172">
        <v>0.02</v>
      </c>
      <c r="F299" s="172">
        <v>0.04</v>
      </c>
    </row>
    <row r="300" spans="1:7" s="75" customFormat="1" outlineLevel="1">
      <c r="A300" s="169" t="s">
        <v>3000</v>
      </c>
      <c r="B300" s="170" t="s">
        <v>2691</v>
      </c>
      <c r="C300" s="171" t="s">
        <v>2692</v>
      </c>
      <c r="D300" s="170" t="s">
        <v>400</v>
      </c>
      <c r="E300" s="172">
        <v>1</v>
      </c>
      <c r="F300" s="172">
        <v>2</v>
      </c>
    </row>
    <row r="301" spans="1:7" s="75" customFormat="1" outlineLevel="1">
      <c r="A301" s="169" t="s">
        <v>3001</v>
      </c>
      <c r="B301" s="170" t="s">
        <v>2699</v>
      </c>
      <c r="C301" s="171" t="s">
        <v>2700</v>
      </c>
      <c r="D301" s="170" t="s">
        <v>2548</v>
      </c>
      <c r="E301" s="172">
        <v>0.04</v>
      </c>
      <c r="F301" s="172">
        <v>0.08</v>
      </c>
    </row>
    <row r="302" spans="1:7" s="75" customFormat="1" outlineLevel="1">
      <c r="A302" s="169" t="s">
        <v>3002</v>
      </c>
      <c r="B302" s="170" t="s">
        <v>2703</v>
      </c>
      <c r="C302" s="171" t="s">
        <v>2704</v>
      </c>
      <c r="D302" s="170" t="s">
        <v>396</v>
      </c>
      <c r="E302" s="172">
        <v>0.124</v>
      </c>
      <c r="F302" s="172">
        <v>0.248</v>
      </c>
    </row>
    <row r="303" spans="1:7" s="75" customFormat="1" ht="36" outlineLevel="1">
      <c r="A303" s="169" t="s">
        <v>3003</v>
      </c>
      <c r="B303" s="170" t="s">
        <v>2717</v>
      </c>
      <c r="C303" s="171" t="s">
        <v>2718</v>
      </c>
      <c r="D303" s="170" t="s">
        <v>396</v>
      </c>
      <c r="E303" s="172">
        <v>1.6E-2</v>
      </c>
      <c r="F303" s="172">
        <v>3.2000000000000001E-2</v>
      </c>
    </row>
    <row r="304" spans="1:7" s="70" customFormat="1">
      <c r="A304" s="145" t="s">
        <v>775</v>
      </c>
      <c r="B304" s="146" t="s">
        <v>561</v>
      </c>
      <c r="C304" s="146" t="s">
        <v>2807</v>
      </c>
      <c r="D304" s="147" t="s">
        <v>400</v>
      </c>
      <c r="E304" s="313">
        <v>1</v>
      </c>
      <c r="F304" s="314"/>
      <c r="G304" s="148"/>
    </row>
    <row r="305" spans="1:7" s="70" customFormat="1">
      <c r="A305" s="145" t="s">
        <v>796</v>
      </c>
      <c r="B305" s="146" t="s">
        <v>561</v>
      </c>
      <c r="C305" s="146" t="s">
        <v>2819</v>
      </c>
      <c r="D305" s="147" t="s">
        <v>400</v>
      </c>
      <c r="E305" s="313">
        <v>1</v>
      </c>
      <c r="F305" s="314"/>
      <c r="G305" s="148"/>
    </row>
    <row r="306" spans="1:7" s="70" customFormat="1" ht="25.5">
      <c r="A306" s="145" t="s">
        <v>809</v>
      </c>
      <c r="B306" s="146" t="s">
        <v>3004</v>
      </c>
      <c r="C306" s="146" t="s">
        <v>3005</v>
      </c>
      <c r="D306" s="147" t="s">
        <v>1694</v>
      </c>
      <c r="E306" s="311">
        <v>0.15</v>
      </c>
      <c r="F306" s="312"/>
      <c r="G306" s="148"/>
    </row>
    <row r="307" spans="1:7" s="74" customFormat="1" outlineLevel="1">
      <c r="A307" s="149" t="s">
        <v>3006</v>
      </c>
      <c r="B307" s="150" t="s">
        <v>231</v>
      </c>
      <c r="C307" s="151" t="s">
        <v>236</v>
      </c>
      <c r="D307" s="150" t="s">
        <v>237</v>
      </c>
      <c r="E307" s="152">
        <v>16.600000000000001</v>
      </c>
      <c r="F307" s="152">
        <v>2.4900000000000002</v>
      </c>
    </row>
    <row r="308" spans="1:7" s="75" customFormat="1" outlineLevel="1">
      <c r="A308" s="153" t="s">
        <v>3007</v>
      </c>
      <c r="B308" s="154" t="s">
        <v>239</v>
      </c>
      <c r="C308" s="155" t="s">
        <v>240</v>
      </c>
      <c r="D308" s="154" t="s">
        <v>237</v>
      </c>
      <c r="E308" s="156">
        <v>0.44</v>
      </c>
      <c r="F308" s="156">
        <v>6.6000000000000003E-2</v>
      </c>
    </row>
    <row r="309" spans="1:7" s="76" customFormat="1" ht="24" outlineLevel="1">
      <c r="A309" s="157" t="s">
        <v>3008</v>
      </c>
      <c r="B309" s="158" t="s">
        <v>2507</v>
      </c>
      <c r="C309" s="159" t="s">
        <v>2508</v>
      </c>
      <c r="D309" s="158" t="s">
        <v>244</v>
      </c>
      <c r="E309" s="160">
        <v>0.22</v>
      </c>
      <c r="F309" s="160">
        <v>3.3000000000000002E-2</v>
      </c>
    </row>
    <row r="310" spans="1:7" s="76" customFormat="1" outlineLevel="1">
      <c r="A310" s="161" t="s">
        <v>3009</v>
      </c>
      <c r="B310" s="162" t="s">
        <v>578</v>
      </c>
      <c r="C310" s="163" t="s">
        <v>579</v>
      </c>
      <c r="D310" s="162" t="s">
        <v>244</v>
      </c>
      <c r="E310" s="164">
        <v>3.13</v>
      </c>
      <c r="F310" s="164">
        <v>0.46949999999999997</v>
      </c>
    </row>
    <row r="311" spans="1:7" s="76" customFormat="1" outlineLevel="1">
      <c r="A311" s="161" t="s">
        <v>3010</v>
      </c>
      <c r="B311" s="162" t="s">
        <v>2521</v>
      </c>
      <c r="C311" s="163" t="s">
        <v>2522</v>
      </c>
      <c r="D311" s="162" t="s">
        <v>244</v>
      </c>
      <c r="E311" s="164">
        <v>0.22</v>
      </c>
      <c r="F311" s="164">
        <v>3.3000000000000002E-2</v>
      </c>
    </row>
    <row r="312" spans="1:7" s="75" customFormat="1" outlineLevel="1">
      <c r="A312" s="165" t="s">
        <v>3011</v>
      </c>
      <c r="B312" s="166" t="s">
        <v>2571</v>
      </c>
      <c r="C312" s="167" t="s">
        <v>2572</v>
      </c>
      <c r="D312" s="166" t="s">
        <v>274</v>
      </c>
      <c r="E312" s="168">
        <v>3.7000000000000002E-3</v>
      </c>
      <c r="F312" s="168">
        <v>5.5500000000000005E-4</v>
      </c>
    </row>
    <row r="313" spans="1:7" s="75" customFormat="1" outlineLevel="1">
      <c r="A313" s="169" t="s">
        <v>3012</v>
      </c>
      <c r="B313" s="170" t="s">
        <v>2616</v>
      </c>
      <c r="C313" s="171" t="s">
        <v>2617</v>
      </c>
      <c r="D313" s="170" t="s">
        <v>396</v>
      </c>
      <c r="E313" s="172">
        <v>0.9</v>
      </c>
      <c r="F313" s="172">
        <v>0.13500000000000001</v>
      </c>
    </row>
    <row r="314" spans="1:7" s="75" customFormat="1" outlineLevel="1">
      <c r="A314" s="169" t="s">
        <v>3013</v>
      </c>
      <c r="B314" s="170" t="s">
        <v>2634</v>
      </c>
      <c r="C314" s="171" t="s">
        <v>2635</v>
      </c>
      <c r="D314" s="170" t="s">
        <v>274</v>
      </c>
      <c r="E314" s="172">
        <v>0.13</v>
      </c>
      <c r="F314" s="172">
        <v>1.95E-2</v>
      </c>
    </row>
    <row r="315" spans="1:7" s="70" customFormat="1" ht="25.5">
      <c r="A315" s="145" t="s">
        <v>810</v>
      </c>
      <c r="B315" s="146" t="s">
        <v>3014</v>
      </c>
      <c r="C315" s="146" t="s">
        <v>3015</v>
      </c>
      <c r="D315" s="147" t="s">
        <v>1933</v>
      </c>
      <c r="E315" s="311">
        <v>0.3</v>
      </c>
      <c r="F315" s="312"/>
      <c r="G315" s="148"/>
    </row>
    <row r="316" spans="1:7" s="74" customFormat="1" outlineLevel="1">
      <c r="A316" s="149" t="s">
        <v>3016</v>
      </c>
      <c r="B316" s="150" t="s">
        <v>231</v>
      </c>
      <c r="C316" s="151" t="s">
        <v>236</v>
      </c>
      <c r="D316" s="150" t="s">
        <v>237</v>
      </c>
      <c r="E316" s="152">
        <v>8.2899999999999991</v>
      </c>
      <c r="F316" s="152">
        <v>2.4870000000000001</v>
      </c>
    </row>
    <row r="317" spans="1:7" s="75" customFormat="1" outlineLevel="1">
      <c r="A317" s="153" t="s">
        <v>3017</v>
      </c>
      <c r="B317" s="154" t="s">
        <v>239</v>
      </c>
      <c r="C317" s="155" t="s">
        <v>240</v>
      </c>
      <c r="D317" s="154" t="s">
        <v>237</v>
      </c>
      <c r="E317" s="156">
        <v>0.16</v>
      </c>
      <c r="F317" s="156">
        <v>4.8000000000000001E-2</v>
      </c>
    </row>
    <row r="318" spans="1:7" s="76" customFormat="1" ht="24" outlineLevel="1">
      <c r="A318" s="157" t="s">
        <v>3018</v>
      </c>
      <c r="B318" s="158" t="s">
        <v>2507</v>
      </c>
      <c r="C318" s="159" t="s">
        <v>2508</v>
      </c>
      <c r="D318" s="158" t="s">
        <v>244</v>
      </c>
      <c r="E318" s="160">
        <v>0.08</v>
      </c>
      <c r="F318" s="160">
        <v>2.4E-2</v>
      </c>
    </row>
    <row r="319" spans="1:7" s="76" customFormat="1" outlineLevel="1">
      <c r="A319" s="161" t="s">
        <v>3019</v>
      </c>
      <c r="B319" s="162" t="s">
        <v>578</v>
      </c>
      <c r="C319" s="163" t="s">
        <v>579</v>
      </c>
      <c r="D319" s="162" t="s">
        <v>244</v>
      </c>
      <c r="E319" s="164">
        <v>2.54</v>
      </c>
      <c r="F319" s="164">
        <v>0.76200000000000001</v>
      </c>
    </row>
    <row r="320" spans="1:7" s="76" customFormat="1" outlineLevel="1">
      <c r="A320" s="161" t="s">
        <v>3020</v>
      </c>
      <c r="B320" s="162" t="s">
        <v>2521</v>
      </c>
      <c r="C320" s="163" t="s">
        <v>2522</v>
      </c>
      <c r="D320" s="162" t="s">
        <v>244</v>
      </c>
      <c r="E320" s="164">
        <v>0.08</v>
      </c>
      <c r="F320" s="164">
        <v>2.4E-2</v>
      </c>
    </row>
    <row r="321" spans="1:7" s="75" customFormat="1" outlineLevel="1">
      <c r="A321" s="165" t="s">
        <v>3021</v>
      </c>
      <c r="B321" s="166" t="s">
        <v>2571</v>
      </c>
      <c r="C321" s="167" t="s">
        <v>2572</v>
      </c>
      <c r="D321" s="166" t="s">
        <v>274</v>
      </c>
      <c r="E321" s="168">
        <v>1.9E-3</v>
      </c>
      <c r="F321" s="168">
        <v>5.6999999999999998E-4</v>
      </c>
    </row>
    <row r="322" spans="1:7" s="75" customFormat="1" outlineLevel="1">
      <c r="A322" s="169" t="s">
        <v>3022</v>
      </c>
      <c r="B322" s="170" t="s">
        <v>2616</v>
      </c>
      <c r="C322" s="171" t="s">
        <v>2617</v>
      </c>
      <c r="D322" s="170" t="s">
        <v>396</v>
      </c>
      <c r="E322" s="172">
        <v>0.71</v>
      </c>
      <c r="F322" s="172">
        <v>0.21299999999999999</v>
      </c>
    </row>
    <row r="323" spans="1:7" s="75" customFormat="1" ht="24" outlineLevel="1">
      <c r="A323" s="169" t="s">
        <v>3023</v>
      </c>
      <c r="B323" s="170" t="s">
        <v>2661</v>
      </c>
      <c r="C323" s="171" t="s">
        <v>2662</v>
      </c>
      <c r="D323" s="170" t="s">
        <v>274</v>
      </c>
      <c r="E323" s="172">
        <v>4.7E-2</v>
      </c>
      <c r="F323" s="172">
        <v>1.41E-2</v>
      </c>
    </row>
    <row r="324" spans="1:7" s="70" customFormat="1">
      <c r="A324" s="145" t="s">
        <v>813</v>
      </c>
      <c r="B324" s="146" t="s">
        <v>3024</v>
      </c>
      <c r="C324" s="146" t="s">
        <v>3025</v>
      </c>
      <c r="D324" s="147" t="s">
        <v>400</v>
      </c>
      <c r="E324" s="311">
        <v>1</v>
      </c>
      <c r="F324" s="312"/>
      <c r="G324" s="148"/>
    </row>
    <row r="325" spans="1:7" s="74" customFormat="1" outlineLevel="1">
      <c r="A325" s="149" t="s">
        <v>816</v>
      </c>
      <c r="B325" s="150" t="s">
        <v>231</v>
      </c>
      <c r="C325" s="151" t="s">
        <v>236</v>
      </c>
      <c r="D325" s="150" t="s">
        <v>237</v>
      </c>
      <c r="E325" s="152">
        <v>0.34</v>
      </c>
      <c r="F325" s="152">
        <v>0.34</v>
      </c>
    </row>
    <row r="326" spans="1:7" s="75" customFormat="1" outlineLevel="1">
      <c r="A326" s="153" t="s">
        <v>817</v>
      </c>
      <c r="B326" s="154" t="s">
        <v>239</v>
      </c>
      <c r="C326" s="155" t="s">
        <v>240</v>
      </c>
      <c r="D326" s="154" t="s">
        <v>237</v>
      </c>
      <c r="E326" s="156">
        <v>0.02</v>
      </c>
      <c r="F326" s="156">
        <v>0.02</v>
      </c>
    </row>
    <row r="327" spans="1:7" s="76" customFormat="1" ht="24" outlineLevel="1">
      <c r="A327" s="157" t="s">
        <v>818</v>
      </c>
      <c r="B327" s="158" t="s">
        <v>2507</v>
      </c>
      <c r="C327" s="159" t="s">
        <v>2508</v>
      </c>
      <c r="D327" s="158" t="s">
        <v>244</v>
      </c>
      <c r="E327" s="160">
        <v>0.01</v>
      </c>
      <c r="F327" s="160">
        <v>0.01</v>
      </c>
    </row>
    <row r="328" spans="1:7" s="76" customFormat="1" outlineLevel="1">
      <c r="A328" s="161" t="s">
        <v>819</v>
      </c>
      <c r="B328" s="162" t="s">
        <v>2521</v>
      </c>
      <c r="C328" s="163" t="s">
        <v>2522</v>
      </c>
      <c r="D328" s="162" t="s">
        <v>244</v>
      </c>
      <c r="E328" s="164">
        <v>0.01</v>
      </c>
      <c r="F328" s="164">
        <v>0.01</v>
      </c>
    </row>
    <row r="329" spans="1:7" s="75" customFormat="1" outlineLevel="1">
      <c r="A329" s="165" t="s">
        <v>822</v>
      </c>
      <c r="B329" s="166" t="s">
        <v>2540</v>
      </c>
      <c r="C329" s="167" t="s">
        <v>2541</v>
      </c>
      <c r="D329" s="166" t="s">
        <v>274</v>
      </c>
      <c r="E329" s="168">
        <v>3.0000000000000001E-5</v>
      </c>
      <c r="F329" s="168">
        <v>3.0000000000000001E-5</v>
      </c>
    </row>
    <row r="330" spans="1:7" s="70" customFormat="1">
      <c r="A330" s="145" t="s">
        <v>839</v>
      </c>
      <c r="B330" s="146" t="s">
        <v>561</v>
      </c>
      <c r="C330" s="146" t="s">
        <v>2818</v>
      </c>
      <c r="D330" s="147" t="s">
        <v>2537</v>
      </c>
      <c r="E330" s="313">
        <v>1</v>
      </c>
      <c r="F330" s="314"/>
      <c r="G330" s="148"/>
    </row>
    <row r="331" spans="1:7" s="70" customFormat="1" ht="25.5">
      <c r="A331" s="145" t="s">
        <v>840</v>
      </c>
      <c r="B331" s="146" t="s">
        <v>3026</v>
      </c>
      <c r="C331" s="146" t="s">
        <v>3027</v>
      </c>
      <c r="D331" s="147" t="s">
        <v>1694</v>
      </c>
      <c r="E331" s="311">
        <v>0.66</v>
      </c>
      <c r="F331" s="312"/>
      <c r="G331" s="148"/>
    </row>
    <row r="332" spans="1:7" s="74" customFormat="1" outlineLevel="1">
      <c r="A332" s="149" t="s">
        <v>3028</v>
      </c>
      <c r="B332" s="150" t="s">
        <v>231</v>
      </c>
      <c r="C332" s="151" t="s">
        <v>236</v>
      </c>
      <c r="D332" s="150" t="s">
        <v>237</v>
      </c>
      <c r="E332" s="152">
        <v>20</v>
      </c>
      <c r="F332" s="152">
        <v>13.2</v>
      </c>
    </row>
    <row r="333" spans="1:7" s="75" customFormat="1" outlineLevel="1">
      <c r="A333" s="153" t="s">
        <v>3029</v>
      </c>
      <c r="B333" s="154" t="s">
        <v>239</v>
      </c>
      <c r="C333" s="155" t="s">
        <v>240</v>
      </c>
      <c r="D333" s="154" t="s">
        <v>237</v>
      </c>
      <c r="E333" s="156">
        <v>3.45</v>
      </c>
      <c r="F333" s="156">
        <v>2.2770000000000001</v>
      </c>
    </row>
    <row r="334" spans="1:7" s="76" customFormat="1" ht="24" outlineLevel="1">
      <c r="A334" s="157" t="s">
        <v>3030</v>
      </c>
      <c r="B334" s="158" t="s">
        <v>2507</v>
      </c>
      <c r="C334" s="159" t="s">
        <v>2508</v>
      </c>
      <c r="D334" s="158" t="s">
        <v>244</v>
      </c>
      <c r="E334" s="160">
        <v>0.03</v>
      </c>
      <c r="F334" s="160">
        <v>1.9800000000000002E-2</v>
      </c>
    </row>
    <row r="335" spans="1:7" s="76" customFormat="1" outlineLevel="1">
      <c r="A335" s="161" t="s">
        <v>3031</v>
      </c>
      <c r="B335" s="162" t="s">
        <v>2521</v>
      </c>
      <c r="C335" s="163" t="s">
        <v>2522</v>
      </c>
      <c r="D335" s="162" t="s">
        <v>244</v>
      </c>
      <c r="E335" s="164">
        <v>0.03</v>
      </c>
      <c r="F335" s="164">
        <v>1.9800000000000002E-2</v>
      </c>
    </row>
    <row r="336" spans="1:7" s="75" customFormat="1" outlineLevel="1">
      <c r="A336" s="165" t="s">
        <v>3032</v>
      </c>
      <c r="B336" s="166" t="s">
        <v>2565</v>
      </c>
      <c r="C336" s="167" t="s">
        <v>2566</v>
      </c>
      <c r="D336" s="166" t="s">
        <v>396</v>
      </c>
      <c r="E336" s="168">
        <v>0.3</v>
      </c>
      <c r="F336" s="168">
        <v>0.19800000000000001</v>
      </c>
    </row>
    <row r="337" spans="1:7" s="75" customFormat="1" ht="24" outlineLevel="1">
      <c r="A337" s="169" t="s">
        <v>3033</v>
      </c>
      <c r="B337" s="170" t="s">
        <v>2592</v>
      </c>
      <c r="C337" s="171" t="s">
        <v>2593</v>
      </c>
      <c r="D337" s="170" t="s">
        <v>274</v>
      </c>
      <c r="E337" s="172">
        <v>2.5000000000000001E-3</v>
      </c>
      <c r="F337" s="172">
        <v>1.65E-3</v>
      </c>
    </row>
    <row r="338" spans="1:7" s="75" customFormat="1" outlineLevel="1">
      <c r="A338" s="169" t="s">
        <v>3034</v>
      </c>
      <c r="B338" s="170" t="s">
        <v>2641</v>
      </c>
      <c r="C338" s="171" t="s">
        <v>2642</v>
      </c>
      <c r="D338" s="170" t="s">
        <v>2548</v>
      </c>
      <c r="E338" s="172">
        <v>0.31</v>
      </c>
      <c r="F338" s="172">
        <v>0.2046</v>
      </c>
    </row>
    <row r="339" spans="1:7" s="75" customFormat="1" outlineLevel="1">
      <c r="A339" s="169" t="s">
        <v>3035</v>
      </c>
      <c r="B339" s="170" t="s">
        <v>2673</v>
      </c>
      <c r="C339" s="171" t="s">
        <v>2674</v>
      </c>
      <c r="D339" s="170" t="s">
        <v>2548</v>
      </c>
      <c r="E339" s="172">
        <v>0.12</v>
      </c>
      <c r="F339" s="172">
        <v>7.9200000000000007E-2</v>
      </c>
    </row>
    <row r="340" spans="1:7" s="75" customFormat="1" outlineLevel="1">
      <c r="A340" s="169" t="s">
        <v>3036</v>
      </c>
      <c r="B340" s="170" t="s">
        <v>2681</v>
      </c>
      <c r="C340" s="171" t="s">
        <v>2682</v>
      </c>
      <c r="D340" s="170" t="s">
        <v>1933</v>
      </c>
      <c r="E340" s="172">
        <v>4.9000000000000004</v>
      </c>
      <c r="F340" s="172">
        <v>3.234</v>
      </c>
    </row>
    <row r="341" spans="1:7" s="75" customFormat="1" outlineLevel="1">
      <c r="A341" s="169" t="s">
        <v>3037</v>
      </c>
      <c r="B341" s="170" t="s">
        <v>2701</v>
      </c>
      <c r="C341" s="171" t="s">
        <v>2702</v>
      </c>
      <c r="D341" s="170" t="s">
        <v>2548</v>
      </c>
      <c r="E341" s="172">
        <v>0.12</v>
      </c>
      <c r="F341" s="172">
        <v>7.9200000000000007E-2</v>
      </c>
    </row>
    <row r="342" spans="1:7" s="75" customFormat="1" outlineLevel="1">
      <c r="A342" s="169" t="s">
        <v>3038</v>
      </c>
      <c r="B342" s="170" t="s">
        <v>2705</v>
      </c>
      <c r="C342" s="171" t="s">
        <v>2706</v>
      </c>
      <c r="D342" s="170" t="s">
        <v>396</v>
      </c>
      <c r="E342" s="172">
        <v>0.83</v>
      </c>
      <c r="F342" s="172">
        <v>0.54779999999999995</v>
      </c>
    </row>
    <row r="343" spans="1:7" s="70" customFormat="1">
      <c r="A343" s="145" t="s">
        <v>842</v>
      </c>
      <c r="B343" s="146" t="s">
        <v>405</v>
      </c>
      <c r="C343" s="146" t="s">
        <v>2793</v>
      </c>
      <c r="D343" s="147" t="s">
        <v>1296</v>
      </c>
      <c r="E343" s="313">
        <v>33</v>
      </c>
      <c r="F343" s="314"/>
      <c r="G343" s="148"/>
    </row>
    <row r="344" spans="1:7" s="70" customFormat="1">
      <c r="A344" s="145" t="s">
        <v>844</v>
      </c>
      <c r="B344" s="146" t="s">
        <v>405</v>
      </c>
      <c r="C344" s="146" t="s">
        <v>2798</v>
      </c>
      <c r="D344" s="147" t="s">
        <v>1296</v>
      </c>
      <c r="E344" s="313">
        <v>23</v>
      </c>
      <c r="F344" s="314"/>
      <c r="G344" s="148"/>
    </row>
    <row r="345" spans="1:7" s="70" customFormat="1">
      <c r="A345" s="145" t="s">
        <v>846</v>
      </c>
      <c r="B345" s="146" t="s">
        <v>405</v>
      </c>
      <c r="C345" s="146" t="s">
        <v>2794</v>
      </c>
      <c r="D345" s="147" t="s">
        <v>1296</v>
      </c>
      <c r="E345" s="313">
        <v>10</v>
      </c>
      <c r="F345" s="314"/>
      <c r="G345" s="148"/>
    </row>
    <row r="346" spans="1:7" s="70" customFormat="1">
      <c r="A346" s="145" t="s">
        <v>848</v>
      </c>
      <c r="B346" s="146" t="s">
        <v>405</v>
      </c>
      <c r="C346" s="146" t="s">
        <v>2763</v>
      </c>
      <c r="D346" s="147" t="s">
        <v>1296</v>
      </c>
      <c r="E346" s="313">
        <v>56</v>
      </c>
      <c r="F346" s="314"/>
      <c r="G346" s="148"/>
    </row>
    <row r="347" spans="1:7" s="70" customFormat="1">
      <c r="A347" s="145" t="s">
        <v>866</v>
      </c>
      <c r="B347" s="146" t="s">
        <v>405</v>
      </c>
      <c r="C347" s="146" t="s">
        <v>2729</v>
      </c>
      <c r="D347" s="147" t="s">
        <v>400</v>
      </c>
      <c r="E347" s="313">
        <v>1</v>
      </c>
      <c r="F347" s="314"/>
      <c r="G347" s="148"/>
    </row>
    <row r="348" spans="1:7" s="70" customFormat="1">
      <c r="A348" s="145" t="s">
        <v>879</v>
      </c>
      <c r="B348" s="146" t="s">
        <v>405</v>
      </c>
      <c r="C348" s="146" t="s">
        <v>2761</v>
      </c>
      <c r="D348" s="147" t="s">
        <v>1296</v>
      </c>
      <c r="E348" s="313">
        <v>4</v>
      </c>
      <c r="F348" s="314"/>
      <c r="G348" s="148"/>
    </row>
    <row r="349" spans="1:7" s="70" customFormat="1">
      <c r="A349" s="173"/>
      <c r="B349" s="174"/>
      <c r="C349" s="306" t="s">
        <v>3039</v>
      </c>
      <c r="D349" s="306"/>
      <c r="E349" s="174"/>
      <c r="F349" s="175"/>
      <c r="G349" s="133"/>
    </row>
    <row r="350" spans="1:7" s="70" customFormat="1" ht="25.5">
      <c r="A350" s="145" t="s">
        <v>880</v>
      </c>
      <c r="B350" s="146" t="s">
        <v>3040</v>
      </c>
      <c r="C350" s="146" t="s">
        <v>3041</v>
      </c>
      <c r="D350" s="147" t="s">
        <v>1694</v>
      </c>
      <c r="E350" s="311">
        <v>4.78</v>
      </c>
      <c r="F350" s="312"/>
      <c r="G350" s="148"/>
    </row>
    <row r="351" spans="1:7" s="74" customFormat="1" outlineLevel="1">
      <c r="A351" s="149" t="s">
        <v>3042</v>
      </c>
      <c r="B351" s="150" t="s">
        <v>231</v>
      </c>
      <c r="C351" s="151" t="s">
        <v>236</v>
      </c>
      <c r="D351" s="150" t="s">
        <v>237</v>
      </c>
      <c r="E351" s="152">
        <v>37</v>
      </c>
      <c r="F351" s="152">
        <v>176.86</v>
      </c>
    </row>
    <row r="352" spans="1:7" s="75" customFormat="1" outlineLevel="1">
      <c r="A352" s="153" t="s">
        <v>3043</v>
      </c>
      <c r="B352" s="154" t="s">
        <v>239</v>
      </c>
      <c r="C352" s="155" t="s">
        <v>240</v>
      </c>
      <c r="D352" s="154" t="s">
        <v>237</v>
      </c>
      <c r="E352" s="156">
        <v>5.27</v>
      </c>
      <c r="F352" s="156">
        <v>25.1906</v>
      </c>
    </row>
    <row r="353" spans="1:7" s="76" customFormat="1" ht="24" outlineLevel="1">
      <c r="A353" s="157" t="s">
        <v>3044</v>
      </c>
      <c r="B353" s="158" t="s">
        <v>2507</v>
      </c>
      <c r="C353" s="159" t="s">
        <v>2508</v>
      </c>
      <c r="D353" s="158" t="s">
        <v>244</v>
      </c>
      <c r="E353" s="160">
        <v>0.03</v>
      </c>
      <c r="F353" s="160">
        <v>0.1434</v>
      </c>
    </row>
    <row r="354" spans="1:7" s="76" customFormat="1" outlineLevel="1">
      <c r="A354" s="161" t="s">
        <v>3045</v>
      </c>
      <c r="B354" s="162" t="s">
        <v>2521</v>
      </c>
      <c r="C354" s="163" t="s">
        <v>2522</v>
      </c>
      <c r="D354" s="162" t="s">
        <v>244</v>
      </c>
      <c r="E354" s="164">
        <v>0.03</v>
      </c>
      <c r="F354" s="164">
        <v>0.1434</v>
      </c>
    </row>
    <row r="355" spans="1:7" s="75" customFormat="1" outlineLevel="1">
      <c r="A355" s="165" t="s">
        <v>3046</v>
      </c>
      <c r="B355" s="166" t="s">
        <v>2553</v>
      </c>
      <c r="C355" s="167" t="s">
        <v>2554</v>
      </c>
      <c r="D355" s="166" t="s">
        <v>396</v>
      </c>
      <c r="E355" s="168">
        <v>1.8</v>
      </c>
      <c r="F355" s="168">
        <v>8.6039999999999992</v>
      </c>
    </row>
    <row r="356" spans="1:7" s="75" customFormat="1" outlineLevel="1">
      <c r="A356" s="169" t="s">
        <v>3047</v>
      </c>
      <c r="B356" s="170" t="s">
        <v>2556</v>
      </c>
      <c r="C356" s="171" t="s">
        <v>2557</v>
      </c>
      <c r="D356" s="170" t="s">
        <v>396</v>
      </c>
      <c r="E356" s="172">
        <v>1.3</v>
      </c>
      <c r="F356" s="172">
        <v>6.2140000000000004</v>
      </c>
    </row>
    <row r="357" spans="1:7" s="75" customFormat="1" outlineLevel="1">
      <c r="A357" s="169" t="s">
        <v>3048</v>
      </c>
      <c r="B357" s="170" t="s">
        <v>1836</v>
      </c>
      <c r="C357" s="171" t="s">
        <v>1837</v>
      </c>
      <c r="D357" s="170" t="s">
        <v>274</v>
      </c>
      <c r="E357" s="172">
        <v>0.01</v>
      </c>
      <c r="F357" s="172">
        <v>4.7800000000000002E-2</v>
      </c>
    </row>
    <row r="358" spans="1:7" s="75" customFormat="1" outlineLevel="1">
      <c r="A358" s="169" t="s">
        <v>3049</v>
      </c>
      <c r="B358" s="170" t="s">
        <v>2565</v>
      </c>
      <c r="C358" s="171" t="s">
        <v>2566</v>
      </c>
      <c r="D358" s="170" t="s">
        <v>396</v>
      </c>
      <c r="E358" s="172">
        <v>0.3</v>
      </c>
      <c r="F358" s="172">
        <v>1.4339999999999999</v>
      </c>
    </row>
    <row r="359" spans="1:7" s="75" customFormat="1" ht="24" outlineLevel="1">
      <c r="A359" s="169" t="s">
        <v>3050</v>
      </c>
      <c r="B359" s="170" t="s">
        <v>2592</v>
      </c>
      <c r="C359" s="171" t="s">
        <v>2593</v>
      </c>
      <c r="D359" s="170" t="s">
        <v>274</v>
      </c>
      <c r="E359" s="172">
        <v>2.5000000000000001E-3</v>
      </c>
      <c r="F359" s="172">
        <v>1.1950000000000001E-2</v>
      </c>
    </row>
    <row r="360" spans="1:7" s="75" customFormat="1" outlineLevel="1">
      <c r="A360" s="169" t="s">
        <v>3051</v>
      </c>
      <c r="B360" s="170" t="s">
        <v>2641</v>
      </c>
      <c r="C360" s="171" t="s">
        <v>2642</v>
      </c>
      <c r="D360" s="170" t="s">
        <v>2548</v>
      </c>
      <c r="E360" s="172">
        <v>0.31</v>
      </c>
      <c r="F360" s="172">
        <v>1.4818</v>
      </c>
    </row>
    <row r="361" spans="1:7" s="75" customFormat="1" outlineLevel="1">
      <c r="A361" s="169" t="s">
        <v>3052</v>
      </c>
      <c r="B361" s="170" t="s">
        <v>2649</v>
      </c>
      <c r="C361" s="171" t="s">
        <v>2650</v>
      </c>
      <c r="D361" s="170" t="s">
        <v>1933</v>
      </c>
      <c r="E361" s="172">
        <v>28</v>
      </c>
      <c r="F361" s="172">
        <v>133.84</v>
      </c>
    </row>
    <row r="362" spans="1:7" s="75" customFormat="1" outlineLevel="1">
      <c r="A362" s="169" t="s">
        <v>3053</v>
      </c>
      <c r="B362" s="170" t="s">
        <v>2673</v>
      </c>
      <c r="C362" s="171" t="s">
        <v>2674</v>
      </c>
      <c r="D362" s="170" t="s">
        <v>2548</v>
      </c>
      <c r="E362" s="172">
        <v>0.12</v>
      </c>
      <c r="F362" s="172">
        <v>0.5736</v>
      </c>
    </row>
    <row r="363" spans="1:7" s="75" customFormat="1" outlineLevel="1">
      <c r="A363" s="169" t="s">
        <v>3054</v>
      </c>
      <c r="B363" s="170" t="s">
        <v>2681</v>
      </c>
      <c r="C363" s="171" t="s">
        <v>2682</v>
      </c>
      <c r="D363" s="170" t="s">
        <v>1933</v>
      </c>
      <c r="E363" s="172">
        <v>4.9000000000000004</v>
      </c>
      <c r="F363" s="172">
        <v>23.422000000000001</v>
      </c>
    </row>
    <row r="364" spans="1:7" s="75" customFormat="1" outlineLevel="1">
      <c r="A364" s="169" t="s">
        <v>3055</v>
      </c>
      <c r="B364" s="170" t="s">
        <v>2693</v>
      </c>
      <c r="C364" s="171" t="s">
        <v>2694</v>
      </c>
      <c r="D364" s="170" t="s">
        <v>2548</v>
      </c>
      <c r="E364" s="172">
        <v>3</v>
      </c>
      <c r="F364" s="172">
        <v>14.34</v>
      </c>
    </row>
    <row r="365" spans="1:7" s="75" customFormat="1" outlineLevel="1">
      <c r="A365" s="169" t="s">
        <v>3056</v>
      </c>
      <c r="B365" s="170" t="s">
        <v>2701</v>
      </c>
      <c r="C365" s="171" t="s">
        <v>2702</v>
      </c>
      <c r="D365" s="170" t="s">
        <v>2548</v>
      </c>
      <c r="E365" s="172">
        <v>0.12</v>
      </c>
      <c r="F365" s="172">
        <v>0.5736</v>
      </c>
    </row>
    <row r="366" spans="1:7" s="75" customFormat="1" outlineLevel="1">
      <c r="A366" s="169" t="s">
        <v>3057</v>
      </c>
      <c r="B366" s="170" t="s">
        <v>2705</v>
      </c>
      <c r="C366" s="171" t="s">
        <v>2706</v>
      </c>
      <c r="D366" s="170" t="s">
        <v>396</v>
      </c>
      <c r="E366" s="172">
        <v>0.83</v>
      </c>
      <c r="F366" s="172">
        <v>3.9674</v>
      </c>
    </row>
    <row r="367" spans="1:7" s="70" customFormat="1">
      <c r="A367" s="145" t="s">
        <v>882</v>
      </c>
      <c r="B367" s="146" t="s">
        <v>405</v>
      </c>
      <c r="C367" s="146" t="s">
        <v>2799</v>
      </c>
      <c r="D367" s="147" t="s">
        <v>1296</v>
      </c>
      <c r="E367" s="313">
        <v>478</v>
      </c>
      <c r="F367" s="314"/>
      <c r="G367" s="148"/>
    </row>
    <row r="368" spans="1:7" s="70" customFormat="1" ht="38.25">
      <c r="A368" s="145" t="s">
        <v>898</v>
      </c>
      <c r="B368" s="146" t="s">
        <v>3058</v>
      </c>
      <c r="C368" s="146" t="s">
        <v>3059</v>
      </c>
      <c r="D368" s="147" t="s">
        <v>2548</v>
      </c>
      <c r="E368" s="311">
        <v>0.13</v>
      </c>
      <c r="F368" s="312"/>
      <c r="G368" s="148"/>
    </row>
    <row r="369" spans="1:7" s="74" customFormat="1" outlineLevel="1">
      <c r="A369" s="149" t="s">
        <v>899</v>
      </c>
      <c r="B369" s="150" t="s">
        <v>231</v>
      </c>
      <c r="C369" s="151" t="s">
        <v>236</v>
      </c>
      <c r="D369" s="150" t="s">
        <v>237</v>
      </c>
      <c r="E369" s="152">
        <v>32.200000000000003</v>
      </c>
      <c r="F369" s="152">
        <v>4.1859999999999999</v>
      </c>
    </row>
    <row r="370" spans="1:7" s="75" customFormat="1" outlineLevel="1">
      <c r="A370" s="153" t="s">
        <v>900</v>
      </c>
      <c r="B370" s="154" t="s">
        <v>239</v>
      </c>
      <c r="C370" s="155" t="s">
        <v>240</v>
      </c>
      <c r="D370" s="154" t="s">
        <v>237</v>
      </c>
      <c r="E370" s="156">
        <v>0.08</v>
      </c>
      <c r="F370" s="156">
        <v>1.04E-2</v>
      </c>
    </row>
    <row r="371" spans="1:7" s="76" customFormat="1" outlineLevel="1">
      <c r="A371" s="157" t="s">
        <v>901</v>
      </c>
      <c r="B371" s="158" t="s">
        <v>2521</v>
      </c>
      <c r="C371" s="159" t="s">
        <v>2522</v>
      </c>
      <c r="D371" s="158" t="s">
        <v>244</v>
      </c>
      <c r="E371" s="160">
        <v>0.04</v>
      </c>
      <c r="F371" s="160">
        <v>5.1999999999999998E-3</v>
      </c>
    </row>
    <row r="372" spans="1:7" s="75" customFormat="1" outlineLevel="1">
      <c r="A372" s="165" t="s">
        <v>902</v>
      </c>
      <c r="B372" s="166" t="s">
        <v>1836</v>
      </c>
      <c r="C372" s="167" t="s">
        <v>1837</v>
      </c>
      <c r="D372" s="166" t="s">
        <v>274</v>
      </c>
      <c r="E372" s="168">
        <v>3.15E-3</v>
      </c>
      <c r="F372" s="168">
        <v>4.0900000000000002E-4</v>
      </c>
    </row>
    <row r="373" spans="1:7" s="75" customFormat="1" outlineLevel="1">
      <c r="A373" s="169" t="s">
        <v>903</v>
      </c>
      <c r="B373" s="170" t="s">
        <v>2643</v>
      </c>
      <c r="C373" s="171" t="s">
        <v>2644</v>
      </c>
      <c r="D373" s="170" t="s">
        <v>400</v>
      </c>
      <c r="E373" s="172">
        <v>102</v>
      </c>
      <c r="F373" s="172">
        <v>13.26</v>
      </c>
    </row>
    <row r="374" spans="1:7" s="70" customFormat="1">
      <c r="A374" s="145" t="s">
        <v>909</v>
      </c>
      <c r="B374" s="146" t="s">
        <v>405</v>
      </c>
      <c r="C374" s="146" t="s">
        <v>2760</v>
      </c>
      <c r="D374" s="147" t="s">
        <v>400</v>
      </c>
      <c r="E374" s="313">
        <v>13</v>
      </c>
      <c r="F374" s="314"/>
      <c r="G374" s="148"/>
    </row>
    <row r="375" spans="1:7" s="70" customFormat="1" ht="25.5">
      <c r="A375" s="145" t="s">
        <v>910</v>
      </c>
      <c r="B375" s="146" t="s">
        <v>3060</v>
      </c>
      <c r="C375" s="146" t="s">
        <v>3061</v>
      </c>
      <c r="D375" s="147" t="s">
        <v>2548</v>
      </c>
      <c r="E375" s="311">
        <v>0.25</v>
      </c>
      <c r="F375" s="312"/>
      <c r="G375" s="148"/>
    </row>
    <row r="376" spans="1:7" s="74" customFormat="1" outlineLevel="1">
      <c r="A376" s="149" t="s">
        <v>3062</v>
      </c>
      <c r="B376" s="150" t="s">
        <v>231</v>
      </c>
      <c r="C376" s="151" t="s">
        <v>236</v>
      </c>
      <c r="D376" s="150" t="s">
        <v>237</v>
      </c>
      <c r="E376" s="152">
        <v>73.400000000000006</v>
      </c>
      <c r="F376" s="152">
        <v>18.350000000000001</v>
      </c>
    </row>
    <row r="377" spans="1:7" s="75" customFormat="1" outlineLevel="1">
      <c r="A377" s="153" t="s">
        <v>3063</v>
      </c>
      <c r="B377" s="154" t="s">
        <v>239</v>
      </c>
      <c r="C377" s="155" t="s">
        <v>240</v>
      </c>
      <c r="D377" s="154" t="s">
        <v>237</v>
      </c>
      <c r="E377" s="156">
        <v>0.24</v>
      </c>
      <c r="F377" s="156">
        <v>0.06</v>
      </c>
    </row>
    <row r="378" spans="1:7" s="76" customFormat="1" outlineLevel="1">
      <c r="A378" s="157" t="s">
        <v>3064</v>
      </c>
      <c r="B378" s="158" t="s">
        <v>2521</v>
      </c>
      <c r="C378" s="159" t="s">
        <v>2522</v>
      </c>
      <c r="D378" s="158" t="s">
        <v>244</v>
      </c>
      <c r="E378" s="160">
        <v>0.12</v>
      </c>
      <c r="F378" s="160">
        <v>0.03</v>
      </c>
    </row>
    <row r="379" spans="1:7" s="75" customFormat="1" outlineLevel="1">
      <c r="A379" s="165" t="s">
        <v>3065</v>
      </c>
      <c r="B379" s="166" t="s">
        <v>2555</v>
      </c>
      <c r="C379" s="167" t="s">
        <v>1954</v>
      </c>
      <c r="D379" s="166" t="s">
        <v>1933</v>
      </c>
      <c r="E379" s="168">
        <v>20.399999999999999</v>
      </c>
      <c r="F379" s="168">
        <v>5.0999999999999996</v>
      </c>
    </row>
    <row r="380" spans="1:7" s="75" customFormat="1" ht="24" outlineLevel="1">
      <c r="A380" s="169" t="s">
        <v>3066</v>
      </c>
      <c r="B380" s="170" t="s">
        <v>2598</v>
      </c>
      <c r="C380" s="171" t="s">
        <v>2599</v>
      </c>
      <c r="D380" s="170" t="s">
        <v>274</v>
      </c>
      <c r="E380" s="172">
        <v>9.5999999999999992E-3</v>
      </c>
      <c r="F380" s="172">
        <v>2.3999999999999998E-3</v>
      </c>
    </row>
    <row r="381" spans="1:7" s="75" customFormat="1" outlineLevel="1">
      <c r="A381" s="169" t="s">
        <v>3067</v>
      </c>
      <c r="B381" s="170" t="s">
        <v>2689</v>
      </c>
      <c r="C381" s="171" t="s">
        <v>2690</v>
      </c>
      <c r="D381" s="170" t="s">
        <v>1933</v>
      </c>
      <c r="E381" s="172">
        <v>20.399999999999999</v>
      </c>
      <c r="F381" s="172">
        <v>5.0999999999999996</v>
      </c>
    </row>
    <row r="382" spans="1:7" s="70" customFormat="1">
      <c r="A382" s="145" t="s">
        <v>912</v>
      </c>
      <c r="B382" s="146" t="s">
        <v>405</v>
      </c>
      <c r="C382" s="146" t="s">
        <v>2759</v>
      </c>
      <c r="D382" s="147" t="s">
        <v>400</v>
      </c>
      <c r="E382" s="313">
        <v>25</v>
      </c>
      <c r="F382" s="314"/>
      <c r="G382" s="148"/>
    </row>
    <row r="383" spans="1:7" s="70" customFormat="1" ht="25.5">
      <c r="A383" s="145" t="s">
        <v>914</v>
      </c>
      <c r="B383" s="146" t="s">
        <v>3068</v>
      </c>
      <c r="C383" s="146" t="s">
        <v>3069</v>
      </c>
      <c r="D383" s="147" t="s">
        <v>2548</v>
      </c>
      <c r="E383" s="311">
        <v>0.5</v>
      </c>
      <c r="F383" s="312"/>
      <c r="G383" s="148"/>
    </row>
    <row r="384" spans="1:7" s="74" customFormat="1" outlineLevel="1">
      <c r="A384" s="149" t="s">
        <v>915</v>
      </c>
      <c r="B384" s="150" t="s">
        <v>231</v>
      </c>
      <c r="C384" s="151" t="s">
        <v>236</v>
      </c>
      <c r="D384" s="150" t="s">
        <v>237</v>
      </c>
      <c r="E384" s="152">
        <v>48.2</v>
      </c>
      <c r="F384" s="152">
        <v>24.1</v>
      </c>
    </row>
    <row r="385" spans="1:7" s="75" customFormat="1" outlineLevel="1">
      <c r="A385" s="153" t="s">
        <v>916</v>
      </c>
      <c r="B385" s="154" t="s">
        <v>239</v>
      </c>
      <c r="C385" s="155" t="s">
        <v>240</v>
      </c>
      <c r="D385" s="154" t="s">
        <v>237</v>
      </c>
      <c r="E385" s="156">
        <v>42.6</v>
      </c>
      <c r="F385" s="156">
        <v>21.3</v>
      </c>
    </row>
    <row r="386" spans="1:7" s="76" customFormat="1" outlineLevel="1">
      <c r="A386" s="157" t="s">
        <v>917</v>
      </c>
      <c r="B386" s="158" t="s">
        <v>2521</v>
      </c>
      <c r="C386" s="159" t="s">
        <v>2522</v>
      </c>
      <c r="D386" s="158" t="s">
        <v>244</v>
      </c>
      <c r="E386" s="160">
        <v>0.08</v>
      </c>
      <c r="F386" s="160">
        <v>0.04</v>
      </c>
    </row>
    <row r="387" spans="1:7" s="75" customFormat="1" outlineLevel="1">
      <c r="A387" s="165" t="s">
        <v>918</v>
      </c>
      <c r="B387" s="166" t="s">
        <v>1836</v>
      </c>
      <c r="C387" s="167" t="s">
        <v>1837</v>
      </c>
      <c r="D387" s="166" t="s">
        <v>274</v>
      </c>
      <c r="E387" s="168">
        <v>3.15E-3</v>
      </c>
      <c r="F387" s="168">
        <v>1.575E-3</v>
      </c>
    </row>
    <row r="388" spans="1:7" s="75" customFormat="1" outlineLevel="1">
      <c r="A388" s="169" t="s">
        <v>919</v>
      </c>
      <c r="B388" s="170" t="s">
        <v>2645</v>
      </c>
      <c r="C388" s="171" t="s">
        <v>2646</v>
      </c>
      <c r="D388" s="170" t="s">
        <v>400</v>
      </c>
      <c r="E388" s="172">
        <v>102</v>
      </c>
      <c r="F388" s="172">
        <v>51</v>
      </c>
    </row>
    <row r="389" spans="1:7" s="75" customFormat="1" outlineLevel="1">
      <c r="A389" s="169" t="s">
        <v>920</v>
      </c>
      <c r="B389" s="170" t="s">
        <v>2683</v>
      </c>
      <c r="C389" s="171" t="s">
        <v>2684</v>
      </c>
      <c r="D389" s="170" t="s">
        <v>400</v>
      </c>
      <c r="E389" s="172">
        <v>102</v>
      </c>
      <c r="F389" s="172">
        <v>51</v>
      </c>
    </row>
    <row r="390" spans="1:7" s="75" customFormat="1" outlineLevel="1">
      <c r="A390" s="169" t="s">
        <v>921</v>
      </c>
      <c r="B390" s="170" t="s">
        <v>2697</v>
      </c>
      <c r="C390" s="171" t="s">
        <v>2698</v>
      </c>
      <c r="D390" s="170" t="s">
        <v>2548</v>
      </c>
      <c r="E390" s="172">
        <v>1.02</v>
      </c>
      <c r="F390" s="172">
        <v>0.51</v>
      </c>
    </row>
    <row r="391" spans="1:7" s="75" customFormat="1" outlineLevel="1">
      <c r="A391" s="169" t="s">
        <v>922</v>
      </c>
      <c r="B391" s="170" t="s">
        <v>2701</v>
      </c>
      <c r="C391" s="171" t="s">
        <v>2702</v>
      </c>
      <c r="D391" s="170" t="s">
        <v>2548</v>
      </c>
      <c r="E391" s="172">
        <v>1.02</v>
      </c>
      <c r="F391" s="172">
        <v>0.51</v>
      </c>
    </row>
    <row r="392" spans="1:7" s="75" customFormat="1" outlineLevel="1">
      <c r="A392" s="169" t="s">
        <v>923</v>
      </c>
      <c r="B392" s="170" t="s">
        <v>2703</v>
      </c>
      <c r="C392" s="171" t="s">
        <v>2704</v>
      </c>
      <c r="D392" s="170" t="s">
        <v>396</v>
      </c>
      <c r="E392" s="172">
        <v>1.02</v>
      </c>
      <c r="F392" s="172">
        <v>0.51</v>
      </c>
    </row>
    <row r="393" spans="1:7" s="75" customFormat="1" ht="36" outlineLevel="1">
      <c r="A393" s="169" t="s">
        <v>924</v>
      </c>
      <c r="B393" s="170" t="s">
        <v>2717</v>
      </c>
      <c r="C393" s="171" t="s">
        <v>2718</v>
      </c>
      <c r="D393" s="170" t="s">
        <v>396</v>
      </c>
      <c r="E393" s="172">
        <v>0.31</v>
      </c>
      <c r="F393" s="172">
        <v>0.155</v>
      </c>
    </row>
    <row r="394" spans="1:7" s="70" customFormat="1">
      <c r="A394" s="145" t="s">
        <v>929</v>
      </c>
      <c r="B394" s="146" t="s">
        <v>405</v>
      </c>
      <c r="C394" s="146" t="s">
        <v>2758</v>
      </c>
      <c r="D394" s="147" t="s">
        <v>400</v>
      </c>
      <c r="E394" s="313">
        <v>8</v>
      </c>
      <c r="F394" s="314"/>
      <c r="G394" s="148"/>
    </row>
    <row r="395" spans="1:7" s="70" customFormat="1">
      <c r="A395" s="145" t="s">
        <v>940</v>
      </c>
      <c r="B395" s="146" t="s">
        <v>405</v>
      </c>
      <c r="C395" s="146" t="s">
        <v>2757</v>
      </c>
      <c r="D395" s="147" t="s">
        <v>400</v>
      </c>
      <c r="E395" s="313">
        <v>5</v>
      </c>
      <c r="F395" s="314"/>
      <c r="G395" s="148"/>
    </row>
    <row r="396" spans="1:7" s="70" customFormat="1">
      <c r="A396" s="145" t="s">
        <v>941</v>
      </c>
      <c r="B396" s="146" t="s">
        <v>405</v>
      </c>
      <c r="C396" s="146" t="s">
        <v>2756</v>
      </c>
      <c r="D396" s="147" t="s">
        <v>400</v>
      </c>
      <c r="E396" s="313">
        <v>30</v>
      </c>
      <c r="F396" s="314"/>
      <c r="G396" s="148"/>
    </row>
    <row r="397" spans="1:7" s="70" customFormat="1">
      <c r="A397" s="145" t="s">
        <v>942</v>
      </c>
      <c r="B397" s="146" t="s">
        <v>405</v>
      </c>
      <c r="C397" s="146" t="s">
        <v>2755</v>
      </c>
      <c r="D397" s="147" t="s">
        <v>400</v>
      </c>
      <c r="E397" s="313">
        <v>7</v>
      </c>
      <c r="F397" s="314"/>
      <c r="G397" s="148"/>
    </row>
    <row r="398" spans="1:7" ht="15.75">
      <c r="A398" s="315" t="s">
        <v>3070</v>
      </c>
      <c r="B398" s="316"/>
      <c r="C398" s="316"/>
      <c r="D398" s="316"/>
      <c r="E398" s="316"/>
      <c r="F398" s="317"/>
      <c r="G398" s="121"/>
    </row>
    <row r="399" spans="1:7" s="70" customFormat="1" ht="25.5">
      <c r="A399" s="145" t="s">
        <v>944</v>
      </c>
      <c r="B399" s="146" t="s">
        <v>3071</v>
      </c>
      <c r="C399" s="146" t="s">
        <v>3072</v>
      </c>
      <c r="D399" s="147" t="s">
        <v>1694</v>
      </c>
      <c r="E399" s="311">
        <v>0.05</v>
      </c>
      <c r="F399" s="312"/>
      <c r="G399" s="148"/>
    </row>
    <row r="400" spans="1:7" s="74" customFormat="1" outlineLevel="1">
      <c r="A400" s="149" t="s">
        <v>945</v>
      </c>
      <c r="B400" s="150" t="s">
        <v>231</v>
      </c>
      <c r="C400" s="151" t="s">
        <v>236</v>
      </c>
      <c r="D400" s="150" t="s">
        <v>237</v>
      </c>
      <c r="E400" s="152">
        <v>12.3</v>
      </c>
      <c r="F400" s="152">
        <v>0.61499999999999999</v>
      </c>
    </row>
    <row r="401" spans="1:7" s="75" customFormat="1" outlineLevel="1">
      <c r="A401" s="153" t="s">
        <v>946</v>
      </c>
      <c r="B401" s="154" t="s">
        <v>239</v>
      </c>
      <c r="C401" s="155" t="s">
        <v>240</v>
      </c>
      <c r="D401" s="154" t="s">
        <v>237</v>
      </c>
      <c r="E401" s="156">
        <v>0.49</v>
      </c>
      <c r="F401" s="156">
        <v>2.4500000000000001E-2</v>
      </c>
    </row>
    <row r="402" spans="1:7" s="76" customFormat="1" outlineLevel="1">
      <c r="A402" s="157" t="s">
        <v>947</v>
      </c>
      <c r="B402" s="158" t="s">
        <v>331</v>
      </c>
      <c r="C402" s="159" t="s">
        <v>332</v>
      </c>
      <c r="D402" s="158" t="s">
        <v>244</v>
      </c>
      <c r="E402" s="160">
        <v>0.49</v>
      </c>
      <c r="F402" s="160">
        <v>2.4500000000000001E-2</v>
      </c>
    </row>
    <row r="403" spans="1:7" s="75" customFormat="1" ht="24" outlineLevel="1">
      <c r="A403" s="165" t="s">
        <v>948</v>
      </c>
      <c r="B403" s="166" t="s">
        <v>2563</v>
      </c>
      <c r="C403" s="167" t="s">
        <v>2564</v>
      </c>
      <c r="D403" s="166" t="s">
        <v>274</v>
      </c>
      <c r="E403" s="168">
        <v>3.0000000000000001E-5</v>
      </c>
      <c r="F403" s="168">
        <v>9.9999999999999995E-7</v>
      </c>
    </row>
    <row r="404" spans="1:7" s="75" customFormat="1" outlineLevel="1">
      <c r="A404" s="169" t="s">
        <v>949</v>
      </c>
      <c r="B404" s="170" t="s">
        <v>2579</v>
      </c>
      <c r="C404" s="171" t="s">
        <v>2576</v>
      </c>
      <c r="D404" s="170" t="s">
        <v>396</v>
      </c>
      <c r="E404" s="172">
        <v>1.0999999999999999E-2</v>
      </c>
      <c r="F404" s="172">
        <v>5.5000000000000003E-4</v>
      </c>
    </row>
    <row r="405" spans="1:7" s="70" customFormat="1">
      <c r="A405" s="145" t="s">
        <v>959</v>
      </c>
      <c r="B405" s="146" t="s">
        <v>405</v>
      </c>
      <c r="C405" s="146" t="s">
        <v>2795</v>
      </c>
      <c r="D405" s="147" t="s">
        <v>1296</v>
      </c>
      <c r="E405" s="313">
        <v>5</v>
      </c>
      <c r="F405" s="314"/>
      <c r="G405" s="148"/>
    </row>
    <row r="406" spans="1:7" s="70" customFormat="1">
      <c r="A406" s="145" t="s">
        <v>970</v>
      </c>
      <c r="B406" s="146" t="s">
        <v>3073</v>
      </c>
      <c r="C406" s="146" t="s">
        <v>3074</v>
      </c>
      <c r="D406" s="147" t="s">
        <v>400</v>
      </c>
      <c r="E406" s="311">
        <v>1</v>
      </c>
      <c r="F406" s="312"/>
      <c r="G406" s="148"/>
    </row>
    <row r="407" spans="1:7" s="74" customFormat="1" outlineLevel="1">
      <c r="A407" s="149" t="s">
        <v>3075</v>
      </c>
      <c r="B407" s="150" t="s">
        <v>231</v>
      </c>
      <c r="C407" s="151" t="s">
        <v>236</v>
      </c>
      <c r="D407" s="150" t="s">
        <v>237</v>
      </c>
      <c r="E407" s="152">
        <v>1.43</v>
      </c>
      <c r="F407" s="152">
        <v>1.43</v>
      </c>
    </row>
    <row r="408" spans="1:7" s="75" customFormat="1" outlineLevel="1">
      <c r="A408" s="153" t="s">
        <v>3076</v>
      </c>
      <c r="B408" s="154" t="s">
        <v>239</v>
      </c>
      <c r="C408" s="155" t="s">
        <v>240</v>
      </c>
      <c r="D408" s="154" t="s">
        <v>237</v>
      </c>
      <c r="E408" s="156">
        <v>0.04</v>
      </c>
      <c r="F408" s="156">
        <v>0.04</v>
      </c>
    </row>
    <row r="409" spans="1:7" s="76" customFormat="1" outlineLevel="1">
      <c r="A409" s="157" t="s">
        <v>3077</v>
      </c>
      <c r="B409" s="158" t="s">
        <v>1255</v>
      </c>
      <c r="C409" s="159" t="s">
        <v>1256</v>
      </c>
      <c r="D409" s="158" t="s">
        <v>244</v>
      </c>
      <c r="E409" s="160">
        <v>0.26</v>
      </c>
      <c r="F409" s="160">
        <v>0.26</v>
      </c>
    </row>
    <row r="410" spans="1:7" s="76" customFormat="1" ht="24" outlineLevel="1">
      <c r="A410" s="161" t="s">
        <v>3078</v>
      </c>
      <c r="B410" s="162" t="s">
        <v>2507</v>
      </c>
      <c r="C410" s="163" t="s">
        <v>2508</v>
      </c>
      <c r="D410" s="162" t="s">
        <v>244</v>
      </c>
      <c r="E410" s="164">
        <v>0.02</v>
      </c>
      <c r="F410" s="164">
        <v>0.02</v>
      </c>
    </row>
    <row r="411" spans="1:7" s="76" customFormat="1" outlineLevel="1">
      <c r="A411" s="161" t="s">
        <v>3079</v>
      </c>
      <c r="B411" s="162" t="s">
        <v>2521</v>
      </c>
      <c r="C411" s="163" t="s">
        <v>2522</v>
      </c>
      <c r="D411" s="162" t="s">
        <v>244</v>
      </c>
      <c r="E411" s="164">
        <v>0.02</v>
      </c>
      <c r="F411" s="164">
        <v>0.02</v>
      </c>
    </row>
    <row r="412" spans="1:7" s="75" customFormat="1" outlineLevel="1">
      <c r="A412" s="165" t="s">
        <v>3080</v>
      </c>
      <c r="B412" s="166" t="s">
        <v>2546</v>
      </c>
      <c r="C412" s="167" t="s">
        <v>2547</v>
      </c>
      <c r="D412" s="166" t="s">
        <v>2548</v>
      </c>
      <c r="E412" s="168">
        <v>0.04</v>
      </c>
      <c r="F412" s="168">
        <v>0.04</v>
      </c>
    </row>
    <row r="413" spans="1:7" s="70" customFormat="1">
      <c r="A413" s="145" t="s">
        <v>971</v>
      </c>
      <c r="B413" s="146" t="s">
        <v>561</v>
      </c>
      <c r="C413" s="146" t="s">
        <v>2817</v>
      </c>
      <c r="D413" s="147" t="s">
        <v>400</v>
      </c>
      <c r="E413" s="313">
        <v>1</v>
      </c>
      <c r="F413" s="314"/>
      <c r="G413" s="148"/>
    </row>
    <row r="414" spans="1:7" s="70" customFormat="1" ht="25.5">
      <c r="A414" s="145" t="s">
        <v>972</v>
      </c>
      <c r="B414" s="146" t="s">
        <v>3004</v>
      </c>
      <c r="C414" s="146" t="s">
        <v>3081</v>
      </c>
      <c r="D414" s="147" t="s">
        <v>1694</v>
      </c>
      <c r="E414" s="311">
        <v>0.18</v>
      </c>
      <c r="F414" s="312"/>
      <c r="G414" s="148"/>
    </row>
    <row r="415" spans="1:7" s="74" customFormat="1" outlineLevel="1">
      <c r="A415" s="149" t="s">
        <v>3082</v>
      </c>
      <c r="B415" s="150" t="s">
        <v>231</v>
      </c>
      <c r="C415" s="151" t="s">
        <v>236</v>
      </c>
      <c r="D415" s="150" t="s">
        <v>237</v>
      </c>
      <c r="E415" s="152">
        <v>16.600000000000001</v>
      </c>
      <c r="F415" s="152">
        <v>2.988</v>
      </c>
    </row>
    <row r="416" spans="1:7" s="75" customFormat="1" outlineLevel="1">
      <c r="A416" s="153" t="s">
        <v>3083</v>
      </c>
      <c r="B416" s="154" t="s">
        <v>239</v>
      </c>
      <c r="C416" s="155" t="s">
        <v>240</v>
      </c>
      <c r="D416" s="154" t="s">
        <v>237</v>
      </c>
      <c r="E416" s="156">
        <v>0.44</v>
      </c>
      <c r="F416" s="156">
        <v>7.9200000000000007E-2</v>
      </c>
    </row>
    <row r="417" spans="1:7" s="76" customFormat="1" ht="24" outlineLevel="1">
      <c r="A417" s="157" t="s">
        <v>3084</v>
      </c>
      <c r="B417" s="158" t="s">
        <v>2507</v>
      </c>
      <c r="C417" s="159" t="s">
        <v>2508</v>
      </c>
      <c r="D417" s="158" t="s">
        <v>244</v>
      </c>
      <c r="E417" s="160">
        <v>0.22</v>
      </c>
      <c r="F417" s="160">
        <v>3.9600000000000003E-2</v>
      </c>
    </row>
    <row r="418" spans="1:7" s="76" customFormat="1" outlineLevel="1">
      <c r="A418" s="161" t="s">
        <v>3085</v>
      </c>
      <c r="B418" s="162" t="s">
        <v>578</v>
      </c>
      <c r="C418" s="163" t="s">
        <v>579</v>
      </c>
      <c r="D418" s="162" t="s">
        <v>244</v>
      </c>
      <c r="E418" s="164">
        <v>3.13</v>
      </c>
      <c r="F418" s="164">
        <v>0.56340000000000001</v>
      </c>
    </row>
    <row r="419" spans="1:7" s="76" customFormat="1" outlineLevel="1">
      <c r="A419" s="161" t="s">
        <v>3086</v>
      </c>
      <c r="B419" s="162" t="s">
        <v>2521</v>
      </c>
      <c r="C419" s="163" t="s">
        <v>2522</v>
      </c>
      <c r="D419" s="162" t="s">
        <v>244</v>
      </c>
      <c r="E419" s="164">
        <v>0.22</v>
      </c>
      <c r="F419" s="164">
        <v>3.9600000000000003E-2</v>
      </c>
    </row>
    <row r="420" spans="1:7" s="75" customFormat="1" outlineLevel="1">
      <c r="A420" s="165" t="s">
        <v>3087</v>
      </c>
      <c r="B420" s="166" t="s">
        <v>2571</v>
      </c>
      <c r="C420" s="167" t="s">
        <v>2572</v>
      </c>
      <c r="D420" s="166" t="s">
        <v>274</v>
      </c>
      <c r="E420" s="168">
        <v>3.7000000000000002E-3</v>
      </c>
      <c r="F420" s="168">
        <v>6.6600000000000003E-4</v>
      </c>
    </row>
    <row r="421" spans="1:7" s="75" customFormat="1" outlineLevel="1">
      <c r="A421" s="169" t="s">
        <v>3088</v>
      </c>
      <c r="B421" s="170" t="s">
        <v>2616</v>
      </c>
      <c r="C421" s="171" t="s">
        <v>2617</v>
      </c>
      <c r="D421" s="170" t="s">
        <v>396</v>
      </c>
      <c r="E421" s="172">
        <v>0.9</v>
      </c>
      <c r="F421" s="172">
        <v>0.16200000000000001</v>
      </c>
    </row>
    <row r="422" spans="1:7" s="75" customFormat="1" outlineLevel="1">
      <c r="A422" s="169" t="s">
        <v>3089</v>
      </c>
      <c r="B422" s="170" t="s">
        <v>2634</v>
      </c>
      <c r="C422" s="171" t="s">
        <v>2635</v>
      </c>
      <c r="D422" s="170" t="s">
        <v>274</v>
      </c>
      <c r="E422" s="172">
        <v>0.13</v>
      </c>
      <c r="F422" s="172">
        <v>2.3400000000000001E-2</v>
      </c>
    </row>
    <row r="423" spans="1:7" s="70" customFormat="1" ht="25.5">
      <c r="A423" s="145" t="s">
        <v>974</v>
      </c>
      <c r="B423" s="146" t="s">
        <v>3014</v>
      </c>
      <c r="C423" s="146" t="s">
        <v>3015</v>
      </c>
      <c r="D423" s="147" t="s">
        <v>1933</v>
      </c>
      <c r="E423" s="311">
        <v>0.3</v>
      </c>
      <c r="F423" s="312"/>
      <c r="G423" s="148"/>
    </row>
    <row r="424" spans="1:7" s="74" customFormat="1" outlineLevel="1">
      <c r="A424" s="149" t="s">
        <v>975</v>
      </c>
      <c r="B424" s="150" t="s">
        <v>231</v>
      </c>
      <c r="C424" s="151" t="s">
        <v>236</v>
      </c>
      <c r="D424" s="150" t="s">
        <v>237</v>
      </c>
      <c r="E424" s="152">
        <v>8.2899999999999991</v>
      </c>
      <c r="F424" s="152">
        <v>2.4870000000000001</v>
      </c>
    </row>
    <row r="425" spans="1:7" s="75" customFormat="1" outlineLevel="1">
      <c r="A425" s="153" t="s">
        <v>976</v>
      </c>
      <c r="B425" s="154" t="s">
        <v>239</v>
      </c>
      <c r="C425" s="155" t="s">
        <v>240</v>
      </c>
      <c r="D425" s="154" t="s">
        <v>237</v>
      </c>
      <c r="E425" s="156">
        <v>0.16</v>
      </c>
      <c r="F425" s="156">
        <v>4.8000000000000001E-2</v>
      </c>
    </row>
    <row r="426" spans="1:7" s="76" customFormat="1" ht="24" outlineLevel="1">
      <c r="A426" s="157" t="s">
        <v>977</v>
      </c>
      <c r="B426" s="158" t="s">
        <v>2507</v>
      </c>
      <c r="C426" s="159" t="s">
        <v>2508</v>
      </c>
      <c r="D426" s="158" t="s">
        <v>244</v>
      </c>
      <c r="E426" s="160">
        <v>0.08</v>
      </c>
      <c r="F426" s="160">
        <v>2.4E-2</v>
      </c>
    </row>
    <row r="427" spans="1:7" s="76" customFormat="1" outlineLevel="1">
      <c r="A427" s="161" t="s">
        <v>978</v>
      </c>
      <c r="B427" s="162" t="s">
        <v>578</v>
      </c>
      <c r="C427" s="163" t="s">
        <v>579</v>
      </c>
      <c r="D427" s="162" t="s">
        <v>244</v>
      </c>
      <c r="E427" s="164">
        <v>2.54</v>
      </c>
      <c r="F427" s="164">
        <v>0.76200000000000001</v>
      </c>
    </row>
    <row r="428" spans="1:7" s="76" customFormat="1" outlineLevel="1">
      <c r="A428" s="161" t="s">
        <v>979</v>
      </c>
      <c r="B428" s="162" t="s">
        <v>2521</v>
      </c>
      <c r="C428" s="163" t="s">
        <v>2522</v>
      </c>
      <c r="D428" s="162" t="s">
        <v>244</v>
      </c>
      <c r="E428" s="164">
        <v>0.08</v>
      </c>
      <c r="F428" s="164">
        <v>2.4E-2</v>
      </c>
    </row>
    <row r="429" spans="1:7" s="75" customFormat="1" outlineLevel="1">
      <c r="A429" s="165" t="s">
        <v>980</v>
      </c>
      <c r="B429" s="166" t="s">
        <v>2571</v>
      </c>
      <c r="C429" s="167" t="s">
        <v>2572</v>
      </c>
      <c r="D429" s="166" t="s">
        <v>274</v>
      </c>
      <c r="E429" s="168">
        <v>1.9E-3</v>
      </c>
      <c r="F429" s="168">
        <v>5.6999999999999998E-4</v>
      </c>
    </row>
    <row r="430" spans="1:7" s="75" customFormat="1" outlineLevel="1">
      <c r="A430" s="169" t="s">
        <v>981</v>
      </c>
      <c r="B430" s="170" t="s">
        <v>2616</v>
      </c>
      <c r="C430" s="171" t="s">
        <v>2617</v>
      </c>
      <c r="D430" s="170" t="s">
        <v>396</v>
      </c>
      <c r="E430" s="172">
        <v>0.71</v>
      </c>
      <c r="F430" s="172">
        <v>0.21299999999999999</v>
      </c>
    </row>
    <row r="431" spans="1:7" s="75" customFormat="1" ht="24" outlineLevel="1">
      <c r="A431" s="169" t="s">
        <v>982</v>
      </c>
      <c r="B431" s="170" t="s">
        <v>2661</v>
      </c>
      <c r="C431" s="171" t="s">
        <v>2662</v>
      </c>
      <c r="D431" s="170" t="s">
        <v>274</v>
      </c>
      <c r="E431" s="172">
        <v>4.7E-2</v>
      </c>
      <c r="F431" s="172">
        <v>1.41E-2</v>
      </c>
    </row>
    <row r="432" spans="1:7" s="70" customFormat="1" ht="25.5">
      <c r="A432" s="145" t="s">
        <v>989</v>
      </c>
      <c r="B432" s="146" t="s">
        <v>3090</v>
      </c>
      <c r="C432" s="146" t="s">
        <v>3091</v>
      </c>
      <c r="D432" s="147" t="s">
        <v>400</v>
      </c>
      <c r="E432" s="311">
        <v>1</v>
      </c>
      <c r="F432" s="312"/>
      <c r="G432" s="148"/>
    </row>
    <row r="433" spans="1:7" s="74" customFormat="1" outlineLevel="1">
      <c r="A433" s="149" t="s">
        <v>990</v>
      </c>
      <c r="B433" s="150" t="s">
        <v>231</v>
      </c>
      <c r="C433" s="151" t="s">
        <v>236</v>
      </c>
      <c r="D433" s="150" t="s">
        <v>237</v>
      </c>
      <c r="E433" s="152">
        <v>7.2</v>
      </c>
      <c r="F433" s="152">
        <v>7.2</v>
      </c>
    </row>
    <row r="434" spans="1:7" s="76" customFormat="1" outlineLevel="1">
      <c r="A434" s="157" t="s">
        <v>991</v>
      </c>
      <c r="B434" s="158" t="s">
        <v>1255</v>
      </c>
      <c r="C434" s="159" t="s">
        <v>1256</v>
      </c>
      <c r="D434" s="158" t="s">
        <v>244</v>
      </c>
      <c r="E434" s="160">
        <v>0.16</v>
      </c>
      <c r="F434" s="160">
        <v>0.16</v>
      </c>
    </row>
    <row r="435" spans="1:7" s="75" customFormat="1" outlineLevel="1">
      <c r="A435" s="165" t="s">
        <v>992</v>
      </c>
      <c r="B435" s="166" t="s">
        <v>2606</v>
      </c>
      <c r="C435" s="167" t="s">
        <v>2607</v>
      </c>
      <c r="D435" s="166" t="s">
        <v>396</v>
      </c>
      <c r="E435" s="168">
        <v>5.5999999999999999E-3</v>
      </c>
      <c r="F435" s="168">
        <v>5.5999999999999999E-3</v>
      </c>
    </row>
    <row r="436" spans="1:7" s="75" customFormat="1" outlineLevel="1">
      <c r="A436" s="169" t="s">
        <v>993</v>
      </c>
      <c r="B436" s="170" t="s">
        <v>2666</v>
      </c>
      <c r="C436" s="171" t="s">
        <v>2667</v>
      </c>
      <c r="D436" s="170" t="s">
        <v>1955</v>
      </c>
      <c r="E436" s="172">
        <v>0.4</v>
      </c>
      <c r="F436" s="172">
        <v>0.4</v>
      </c>
    </row>
    <row r="437" spans="1:7" s="75" customFormat="1" outlineLevel="1">
      <c r="A437" s="169" t="s">
        <v>994</v>
      </c>
      <c r="B437" s="170" t="s">
        <v>2695</v>
      </c>
      <c r="C437" s="171" t="s">
        <v>2696</v>
      </c>
      <c r="D437" s="170" t="s">
        <v>396</v>
      </c>
      <c r="E437" s="172">
        <v>5.6000000000000001E-2</v>
      </c>
      <c r="F437" s="172">
        <v>5.6000000000000001E-2</v>
      </c>
    </row>
    <row r="438" spans="1:7" s="70" customFormat="1">
      <c r="A438" s="145" t="s">
        <v>1000</v>
      </c>
      <c r="B438" s="146" t="s">
        <v>561</v>
      </c>
      <c r="C438" s="146" t="s">
        <v>2816</v>
      </c>
      <c r="D438" s="147" t="s">
        <v>2537</v>
      </c>
      <c r="E438" s="313">
        <v>1</v>
      </c>
      <c r="F438" s="314"/>
      <c r="G438" s="148"/>
    </row>
    <row r="439" spans="1:7" s="70" customFormat="1" ht="25.5">
      <c r="A439" s="145" t="s">
        <v>1001</v>
      </c>
      <c r="B439" s="146" t="s">
        <v>3092</v>
      </c>
      <c r="C439" s="146" t="s">
        <v>3093</v>
      </c>
      <c r="D439" s="147" t="s">
        <v>1694</v>
      </c>
      <c r="E439" s="311">
        <v>1.51</v>
      </c>
      <c r="F439" s="312"/>
      <c r="G439" s="148"/>
    </row>
    <row r="440" spans="1:7" s="74" customFormat="1" outlineLevel="1">
      <c r="A440" s="149" t="s">
        <v>3094</v>
      </c>
      <c r="B440" s="150" t="s">
        <v>231</v>
      </c>
      <c r="C440" s="151" t="s">
        <v>236</v>
      </c>
      <c r="D440" s="150" t="s">
        <v>237</v>
      </c>
      <c r="E440" s="152">
        <v>29</v>
      </c>
      <c r="F440" s="152">
        <v>43.79</v>
      </c>
    </row>
    <row r="441" spans="1:7" s="76" customFormat="1" outlineLevel="1">
      <c r="A441" s="157" t="s">
        <v>3095</v>
      </c>
      <c r="B441" s="158" t="s">
        <v>1255</v>
      </c>
      <c r="C441" s="159" t="s">
        <v>1256</v>
      </c>
      <c r="D441" s="158" t="s">
        <v>244</v>
      </c>
      <c r="E441" s="160">
        <v>5.76</v>
      </c>
      <c r="F441" s="160">
        <v>8.6975999999999996</v>
      </c>
    </row>
    <row r="442" spans="1:7" s="75" customFormat="1" outlineLevel="1">
      <c r="A442" s="165" t="s">
        <v>3096</v>
      </c>
      <c r="B442" s="166" t="s">
        <v>1836</v>
      </c>
      <c r="C442" s="167" t="s">
        <v>1837</v>
      </c>
      <c r="D442" s="166" t="s">
        <v>274</v>
      </c>
      <c r="E442" s="168">
        <v>1.1999999999999999E-3</v>
      </c>
      <c r="F442" s="168">
        <v>1.812E-3</v>
      </c>
    </row>
    <row r="443" spans="1:7" s="75" customFormat="1" outlineLevel="1">
      <c r="A443" s="169" t="s">
        <v>3097</v>
      </c>
      <c r="B443" s="170" t="s">
        <v>2580</v>
      </c>
      <c r="C443" s="171" t="s">
        <v>2581</v>
      </c>
      <c r="D443" s="170" t="s">
        <v>396</v>
      </c>
      <c r="E443" s="172">
        <v>1.008</v>
      </c>
      <c r="F443" s="172">
        <v>1.5221</v>
      </c>
    </row>
    <row r="444" spans="1:7" s="75" customFormat="1" outlineLevel="1">
      <c r="A444" s="169" t="s">
        <v>3098</v>
      </c>
      <c r="B444" s="170" t="s">
        <v>2649</v>
      </c>
      <c r="C444" s="171" t="s">
        <v>2650</v>
      </c>
      <c r="D444" s="170" t="s">
        <v>1933</v>
      </c>
      <c r="E444" s="172">
        <v>24</v>
      </c>
      <c r="F444" s="172">
        <v>36.24</v>
      </c>
    </row>
    <row r="445" spans="1:7" s="75" customFormat="1" outlineLevel="1">
      <c r="A445" s="169" t="s">
        <v>3099</v>
      </c>
      <c r="B445" s="170" t="s">
        <v>2666</v>
      </c>
      <c r="C445" s="171" t="s">
        <v>2667</v>
      </c>
      <c r="D445" s="170" t="s">
        <v>1955</v>
      </c>
      <c r="E445" s="172">
        <v>24</v>
      </c>
      <c r="F445" s="172">
        <v>36.24</v>
      </c>
    </row>
    <row r="446" spans="1:7" s="75" customFormat="1" outlineLevel="1">
      <c r="A446" s="169" t="s">
        <v>3100</v>
      </c>
      <c r="B446" s="170" t="s">
        <v>2703</v>
      </c>
      <c r="C446" s="171" t="s">
        <v>2704</v>
      </c>
      <c r="D446" s="170" t="s">
        <v>396</v>
      </c>
      <c r="E446" s="172">
        <v>0.12</v>
      </c>
      <c r="F446" s="172">
        <v>0.1812</v>
      </c>
    </row>
    <row r="447" spans="1:7" s="70" customFormat="1">
      <c r="A447" s="145" t="s">
        <v>1002</v>
      </c>
      <c r="B447" s="146" t="s">
        <v>405</v>
      </c>
      <c r="C447" s="146" t="s">
        <v>2796</v>
      </c>
      <c r="D447" s="147" t="s">
        <v>1296</v>
      </c>
      <c r="E447" s="313">
        <v>151</v>
      </c>
      <c r="F447" s="314"/>
      <c r="G447" s="148"/>
    </row>
    <row r="448" spans="1:7" s="70" customFormat="1" ht="25.5">
      <c r="A448" s="145" t="s">
        <v>1004</v>
      </c>
      <c r="B448" s="146" t="s">
        <v>3101</v>
      </c>
      <c r="C448" s="146" t="s">
        <v>3102</v>
      </c>
      <c r="D448" s="147" t="s">
        <v>400</v>
      </c>
      <c r="E448" s="311">
        <v>28</v>
      </c>
      <c r="F448" s="312"/>
      <c r="G448" s="148"/>
    </row>
    <row r="449" spans="1:7" s="74" customFormat="1" outlineLevel="1">
      <c r="A449" s="149" t="s">
        <v>1008</v>
      </c>
      <c r="B449" s="150" t="s">
        <v>231</v>
      </c>
      <c r="C449" s="151" t="s">
        <v>236</v>
      </c>
      <c r="D449" s="150" t="s">
        <v>237</v>
      </c>
      <c r="E449" s="152">
        <v>1.68</v>
      </c>
      <c r="F449" s="152">
        <v>47.04</v>
      </c>
    </row>
    <row r="450" spans="1:7" s="76" customFormat="1" outlineLevel="1">
      <c r="A450" s="157" t="s">
        <v>1009</v>
      </c>
      <c r="B450" s="158" t="s">
        <v>1255</v>
      </c>
      <c r="C450" s="159" t="s">
        <v>1256</v>
      </c>
      <c r="D450" s="158" t="s">
        <v>244</v>
      </c>
      <c r="E450" s="160">
        <v>0.16</v>
      </c>
      <c r="F450" s="160">
        <v>4.4800000000000004</v>
      </c>
    </row>
    <row r="451" spans="1:7" s="75" customFormat="1" outlineLevel="1">
      <c r="A451" s="165" t="s">
        <v>1010</v>
      </c>
      <c r="B451" s="166" t="s">
        <v>1836</v>
      </c>
      <c r="C451" s="167" t="s">
        <v>1837</v>
      </c>
      <c r="D451" s="166" t="s">
        <v>274</v>
      </c>
      <c r="E451" s="168">
        <v>1.0000000000000001E-5</v>
      </c>
      <c r="F451" s="168">
        <v>2.7999999999999998E-4</v>
      </c>
    </row>
    <row r="452" spans="1:7" s="75" customFormat="1" outlineLevel="1">
      <c r="A452" s="169" t="s">
        <v>1011</v>
      </c>
      <c r="B452" s="170" t="s">
        <v>2606</v>
      </c>
      <c r="C452" s="171" t="s">
        <v>2607</v>
      </c>
      <c r="D452" s="170" t="s">
        <v>396</v>
      </c>
      <c r="E452" s="172">
        <v>5.0000000000000001E-4</v>
      </c>
      <c r="F452" s="172">
        <v>1.4E-2</v>
      </c>
    </row>
    <row r="453" spans="1:7" s="75" customFormat="1" outlineLevel="1">
      <c r="A453" s="169" t="s">
        <v>1012</v>
      </c>
      <c r="B453" s="170" t="s">
        <v>2666</v>
      </c>
      <c r="C453" s="171" t="s">
        <v>2667</v>
      </c>
      <c r="D453" s="170" t="s">
        <v>1955</v>
      </c>
      <c r="E453" s="172">
        <v>0.25</v>
      </c>
      <c r="F453" s="172">
        <v>7</v>
      </c>
    </row>
    <row r="454" spans="1:7" s="75" customFormat="1" outlineLevel="1">
      <c r="A454" s="169" t="s">
        <v>1013</v>
      </c>
      <c r="B454" s="170" t="s">
        <v>2695</v>
      </c>
      <c r="C454" s="171" t="s">
        <v>2696</v>
      </c>
      <c r="D454" s="170" t="s">
        <v>396</v>
      </c>
      <c r="E454" s="172">
        <v>5.0000000000000001E-3</v>
      </c>
      <c r="F454" s="172">
        <v>0.14000000000000001</v>
      </c>
    </row>
    <row r="455" spans="1:7" s="70" customFormat="1">
      <c r="A455" s="145" t="s">
        <v>1025</v>
      </c>
      <c r="B455" s="146" t="s">
        <v>405</v>
      </c>
      <c r="C455" s="146" t="s">
        <v>2754</v>
      </c>
      <c r="D455" s="147" t="s">
        <v>400</v>
      </c>
      <c r="E455" s="313">
        <v>24</v>
      </c>
      <c r="F455" s="314"/>
      <c r="G455" s="148"/>
    </row>
    <row r="456" spans="1:7" s="70" customFormat="1">
      <c r="A456" s="145" t="s">
        <v>1027</v>
      </c>
      <c r="B456" s="146" t="s">
        <v>405</v>
      </c>
      <c r="C456" s="146" t="s">
        <v>2753</v>
      </c>
      <c r="D456" s="147" t="s">
        <v>400</v>
      </c>
      <c r="E456" s="313">
        <v>4</v>
      </c>
      <c r="F456" s="314"/>
      <c r="G456" s="148"/>
    </row>
    <row r="457" spans="1:7" s="70" customFormat="1">
      <c r="A457" s="145" t="s">
        <v>1029</v>
      </c>
      <c r="B457" s="146" t="s">
        <v>3103</v>
      </c>
      <c r="C457" s="146" t="s">
        <v>3104</v>
      </c>
      <c r="D457" s="147" t="s">
        <v>400</v>
      </c>
      <c r="E457" s="311">
        <v>1</v>
      </c>
      <c r="F457" s="312"/>
      <c r="G457" s="148"/>
    </row>
    <row r="458" spans="1:7" s="74" customFormat="1" outlineLevel="1">
      <c r="A458" s="149" t="s">
        <v>3105</v>
      </c>
      <c r="B458" s="150" t="s">
        <v>231</v>
      </c>
      <c r="C458" s="151" t="s">
        <v>236</v>
      </c>
      <c r="D458" s="150" t="s">
        <v>237</v>
      </c>
      <c r="E458" s="152">
        <v>2.06</v>
      </c>
      <c r="F458" s="152">
        <v>2.06</v>
      </c>
    </row>
    <row r="459" spans="1:7" s="75" customFormat="1" outlineLevel="1">
      <c r="A459" s="165" t="s">
        <v>3106</v>
      </c>
      <c r="B459" s="166" t="s">
        <v>2529</v>
      </c>
      <c r="C459" s="167" t="s">
        <v>2530</v>
      </c>
      <c r="D459" s="166" t="s">
        <v>396</v>
      </c>
      <c r="E459" s="168">
        <v>2.8</v>
      </c>
      <c r="F459" s="168">
        <v>2.8</v>
      </c>
    </row>
    <row r="460" spans="1:7" s="75" customFormat="1" outlineLevel="1">
      <c r="A460" s="169" t="s">
        <v>3107</v>
      </c>
      <c r="B460" s="170" t="s">
        <v>2602</v>
      </c>
      <c r="C460" s="171" t="s">
        <v>2603</v>
      </c>
      <c r="D460" s="170" t="s">
        <v>274</v>
      </c>
      <c r="E460" s="172">
        <v>1.1E-4</v>
      </c>
      <c r="F460" s="172">
        <v>1.1E-4</v>
      </c>
    </row>
    <row r="461" spans="1:7" s="75" customFormat="1" outlineLevel="1">
      <c r="A461" s="169" t="s">
        <v>3108</v>
      </c>
      <c r="B461" s="170" t="s">
        <v>2709</v>
      </c>
      <c r="C461" s="171" t="s">
        <v>2710</v>
      </c>
      <c r="D461" s="170" t="s">
        <v>274</v>
      </c>
      <c r="E461" s="172">
        <v>3.0000000000000001E-5</v>
      </c>
      <c r="F461" s="172">
        <v>3.0000000000000001E-5</v>
      </c>
    </row>
    <row r="462" spans="1:7" s="75" customFormat="1" outlineLevel="1">
      <c r="A462" s="169" t="s">
        <v>3109</v>
      </c>
      <c r="B462" s="170" t="s">
        <v>2715</v>
      </c>
      <c r="C462" s="171" t="s">
        <v>2716</v>
      </c>
      <c r="D462" s="170" t="s">
        <v>274</v>
      </c>
      <c r="E462" s="172">
        <v>1E-3</v>
      </c>
      <c r="F462" s="172">
        <v>1E-3</v>
      </c>
    </row>
    <row r="463" spans="1:7" s="70" customFormat="1">
      <c r="A463" s="145" t="s">
        <v>1031</v>
      </c>
      <c r="B463" s="146" t="s">
        <v>405</v>
      </c>
      <c r="C463" s="146" t="s">
        <v>2745</v>
      </c>
      <c r="D463" s="147" t="s">
        <v>400</v>
      </c>
      <c r="E463" s="313">
        <v>1</v>
      </c>
      <c r="F463" s="314"/>
      <c r="G463" s="148"/>
    </row>
    <row r="464" spans="1:7" s="70" customFormat="1">
      <c r="A464" s="145" t="s">
        <v>1034</v>
      </c>
      <c r="B464" s="146" t="s">
        <v>405</v>
      </c>
      <c r="C464" s="146" t="s">
        <v>2744</v>
      </c>
      <c r="D464" s="147" t="s">
        <v>400</v>
      </c>
      <c r="E464" s="313">
        <v>1</v>
      </c>
      <c r="F464" s="314"/>
      <c r="G464" s="148"/>
    </row>
    <row r="465" spans="1:7" s="70" customFormat="1">
      <c r="A465" s="145" t="s">
        <v>320</v>
      </c>
      <c r="B465" s="146" t="s">
        <v>405</v>
      </c>
      <c r="C465" s="146" t="s">
        <v>2743</v>
      </c>
      <c r="D465" s="147" t="s">
        <v>400</v>
      </c>
      <c r="E465" s="313">
        <v>1</v>
      </c>
      <c r="F465" s="314"/>
      <c r="G465" s="148"/>
    </row>
    <row r="466" spans="1:7" s="70" customFormat="1">
      <c r="A466" s="145" t="s">
        <v>1062</v>
      </c>
      <c r="B466" s="146" t="s">
        <v>405</v>
      </c>
      <c r="C466" s="146" t="s">
        <v>2746</v>
      </c>
      <c r="D466" s="147" t="s">
        <v>400</v>
      </c>
      <c r="E466" s="313">
        <v>16</v>
      </c>
      <c r="F466" s="314"/>
      <c r="G466" s="148"/>
    </row>
    <row r="467" spans="1:7" s="70" customFormat="1">
      <c r="A467" s="145" t="s">
        <v>1063</v>
      </c>
      <c r="B467" s="146" t="s">
        <v>3110</v>
      </c>
      <c r="C467" s="146" t="s">
        <v>3111</v>
      </c>
      <c r="D467" s="147" t="s">
        <v>400</v>
      </c>
      <c r="E467" s="311">
        <v>2</v>
      </c>
      <c r="F467" s="312"/>
      <c r="G467" s="148"/>
    </row>
    <row r="468" spans="1:7" s="74" customFormat="1" outlineLevel="1">
      <c r="A468" s="149" t="s">
        <v>3112</v>
      </c>
      <c r="B468" s="150" t="s">
        <v>231</v>
      </c>
      <c r="C468" s="151" t="s">
        <v>236</v>
      </c>
      <c r="D468" s="150" t="s">
        <v>237</v>
      </c>
      <c r="E468" s="152">
        <v>1</v>
      </c>
      <c r="F468" s="152">
        <v>2</v>
      </c>
    </row>
    <row r="469" spans="1:7" s="75" customFormat="1" outlineLevel="1">
      <c r="A469" s="165" t="s">
        <v>3113</v>
      </c>
      <c r="B469" s="166" t="s">
        <v>302</v>
      </c>
      <c r="C469" s="167" t="s">
        <v>2504</v>
      </c>
      <c r="D469" s="166" t="s">
        <v>274</v>
      </c>
      <c r="E469" s="168">
        <v>1E-3</v>
      </c>
      <c r="F469" s="168">
        <v>2E-3</v>
      </c>
    </row>
    <row r="470" spans="1:7" s="75" customFormat="1" outlineLevel="1">
      <c r="A470" s="165" t="s">
        <v>3114</v>
      </c>
      <c r="B470" s="166" t="s">
        <v>2695</v>
      </c>
      <c r="C470" s="167" t="s">
        <v>2696</v>
      </c>
      <c r="D470" s="166" t="s">
        <v>396</v>
      </c>
      <c r="E470" s="168">
        <v>4.0000000000000001E-3</v>
      </c>
      <c r="F470" s="168">
        <v>8.0000000000000002E-3</v>
      </c>
    </row>
    <row r="471" spans="1:7" s="75" customFormat="1" ht="36" outlineLevel="1">
      <c r="A471" s="169" t="s">
        <v>3115</v>
      </c>
      <c r="B471" s="170" t="s">
        <v>2717</v>
      </c>
      <c r="C471" s="171" t="s">
        <v>2718</v>
      </c>
      <c r="D471" s="170" t="s">
        <v>396</v>
      </c>
      <c r="E471" s="172">
        <v>2E-3</v>
      </c>
      <c r="F471" s="172">
        <v>4.0000000000000001E-3</v>
      </c>
    </row>
    <row r="472" spans="1:7" s="70" customFormat="1">
      <c r="A472" s="145" t="s">
        <v>1064</v>
      </c>
      <c r="B472" s="146" t="s">
        <v>405</v>
      </c>
      <c r="C472" s="146" t="s">
        <v>2752</v>
      </c>
      <c r="D472" s="147" t="s">
        <v>400</v>
      </c>
      <c r="E472" s="313">
        <v>2</v>
      </c>
      <c r="F472" s="314"/>
      <c r="G472" s="148"/>
    </row>
    <row r="473" spans="1:7" s="70" customFormat="1">
      <c r="A473" s="145" t="s">
        <v>331</v>
      </c>
      <c r="B473" s="146" t="s">
        <v>405</v>
      </c>
      <c r="C473" s="146" t="s">
        <v>2751</v>
      </c>
      <c r="D473" s="147" t="s">
        <v>400</v>
      </c>
      <c r="E473" s="313">
        <v>1</v>
      </c>
      <c r="F473" s="314"/>
      <c r="G473" s="148"/>
    </row>
    <row r="474" spans="1:7" s="70" customFormat="1" ht="38.25">
      <c r="A474" s="145" t="s">
        <v>1088</v>
      </c>
      <c r="B474" s="146" t="s">
        <v>3116</v>
      </c>
      <c r="C474" s="146" t="s">
        <v>3117</v>
      </c>
      <c r="D474" s="147" t="s">
        <v>1421</v>
      </c>
      <c r="E474" s="311">
        <v>0.8</v>
      </c>
      <c r="F474" s="312"/>
      <c r="G474" s="148"/>
    </row>
    <row r="475" spans="1:7" s="74" customFormat="1" outlineLevel="1">
      <c r="A475" s="149" t="s">
        <v>3118</v>
      </c>
      <c r="B475" s="150" t="s">
        <v>231</v>
      </c>
      <c r="C475" s="151" t="s">
        <v>236</v>
      </c>
      <c r="D475" s="150" t="s">
        <v>237</v>
      </c>
      <c r="E475" s="152">
        <v>15.2</v>
      </c>
      <c r="F475" s="152">
        <v>12.16</v>
      </c>
    </row>
    <row r="476" spans="1:7" s="75" customFormat="1" outlineLevel="1">
      <c r="A476" s="153" t="s">
        <v>3119</v>
      </c>
      <c r="B476" s="154" t="s">
        <v>239</v>
      </c>
      <c r="C476" s="155" t="s">
        <v>240</v>
      </c>
      <c r="D476" s="154" t="s">
        <v>237</v>
      </c>
      <c r="E476" s="156">
        <v>0.05</v>
      </c>
      <c r="F476" s="156">
        <v>0.04</v>
      </c>
    </row>
    <row r="477" spans="1:7" s="76" customFormat="1" outlineLevel="1">
      <c r="A477" s="157" t="s">
        <v>3120</v>
      </c>
      <c r="B477" s="158" t="s">
        <v>343</v>
      </c>
      <c r="C477" s="159" t="s">
        <v>344</v>
      </c>
      <c r="D477" s="158" t="s">
        <v>244</v>
      </c>
      <c r="E477" s="160">
        <v>0.05</v>
      </c>
      <c r="F477" s="160">
        <v>0.04</v>
      </c>
    </row>
    <row r="478" spans="1:7" s="76" customFormat="1" outlineLevel="1">
      <c r="A478" s="161" t="s">
        <v>3121</v>
      </c>
      <c r="B478" s="162" t="s">
        <v>1384</v>
      </c>
      <c r="C478" s="163" t="s">
        <v>1385</v>
      </c>
      <c r="D478" s="162" t="s">
        <v>244</v>
      </c>
      <c r="E478" s="164">
        <v>4.84</v>
      </c>
      <c r="F478" s="164">
        <v>3.8719999999999999</v>
      </c>
    </row>
    <row r="479" spans="1:7" s="75" customFormat="1" outlineLevel="1">
      <c r="A479" s="165" t="s">
        <v>3122</v>
      </c>
      <c r="B479" s="166" t="s">
        <v>2535</v>
      </c>
      <c r="C479" s="167" t="s">
        <v>2536</v>
      </c>
      <c r="D479" s="166" t="s">
        <v>2537</v>
      </c>
      <c r="E479" s="168">
        <v>175</v>
      </c>
      <c r="F479" s="168">
        <v>140</v>
      </c>
    </row>
    <row r="480" spans="1:7" s="75" customFormat="1" outlineLevel="1">
      <c r="A480" s="169" t="s">
        <v>3123</v>
      </c>
      <c r="B480" s="170" t="s">
        <v>2721</v>
      </c>
      <c r="C480" s="171" t="s">
        <v>2722</v>
      </c>
      <c r="D480" s="170" t="s">
        <v>1296</v>
      </c>
      <c r="E480" s="172">
        <v>102</v>
      </c>
      <c r="F480" s="172">
        <v>81.599999999999994</v>
      </c>
    </row>
    <row r="481" spans="1:7" s="70" customFormat="1">
      <c r="A481" s="173"/>
      <c r="B481" s="174"/>
      <c r="C481" s="306" t="s">
        <v>3124</v>
      </c>
      <c r="D481" s="306"/>
      <c r="E481" s="174"/>
      <c r="F481" s="175"/>
      <c r="G481" s="133"/>
    </row>
    <row r="482" spans="1:7" s="70" customFormat="1" ht="25.5">
      <c r="A482" s="145" t="s">
        <v>1089</v>
      </c>
      <c r="B482" s="146" t="s">
        <v>3125</v>
      </c>
      <c r="C482" s="146" t="s">
        <v>3126</v>
      </c>
      <c r="D482" s="147" t="s">
        <v>1694</v>
      </c>
      <c r="E482" s="311">
        <v>0.9</v>
      </c>
      <c r="F482" s="312"/>
      <c r="G482" s="148"/>
    </row>
    <row r="483" spans="1:7" s="74" customFormat="1" outlineLevel="1">
      <c r="A483" s="149" t="s">
        <v>3127</v>
      </c>
      <c r="B483" s="150" t="s">
        <v>231</v>
      </c>
      <c r="C483" s="151" t="s">
        <v>236</v>
      </c>
      <c r="D483" s="150" t="s">
        <v>237</v>
      </c>
      <c r="E483" s="152">
        <v>37.1</v>
      </c>
      <c r="F483" s="152">
        <v>33.39</v>
      </c>
    </row>
    <row r="484" spans="1:7" s="75" customFormat="1" outlineLevel="1">
      <c r="A484" s="153" t="s">
        <v>3128</v>
      </c>
      <c r="B484" s="154" t="s">
        <v>239</v>
      </c>
      <c r="C484" s="155" t="s">
        <v>240</v>
      </c>
      <c r="D484" s="154" t="s">
        <v>237</v>
      </c>
      <c r="E484" s="156">
        <v>1.53</v>
      </c>
      <c r="F484" s="156">
        <v>1.377</v>
      </c>
    </row>
    <row r="485" spans="1:7" s="76" customFormat="1" outlineLevel="1">
      <c r="A485" s="157" t="s">
        <v>3129</v>
      </c>
      <c r="B485" s="158" t="s">
        <v>331</v>
      </c>
      <c r="C485" s="159" t="s">
        <v>332</v>
      </c>
      <c r="D485" s="158" t="s">
        <v>244</v>
      </c>
      <c r="E485" s="160">
        <v>1.53</v>
      </c>
      <c r="F485" s="160">
        <v>1.377</v>
      </c>
    </row>
    <row r="486" spans="1:7" s="75" customFormat="1" outlineLevel="1">
      <c r="A486" s="165" t="s">
        <v>3130</v>
      </c>
      <c r="B486" s="166" t="s">
        <v>1836</v>
      </c>
      <c r="C486" s="167" t="s">
        <v>1837</v>
      </c>
      <c r="D486" s="166" t="s">
        <v>274</v>
      </c>
      <c r="E486" s="168">
        <v>5.5000000000000003E-4</v>
      </c>
      <c r="F486" s="168">
        <v>4.95E-4</v>
      </c>
    </row>
    <row r="487" spans="1:7" s="75" customFormat="1" outlineLevel="1">
      <c r="A487" s="169" t="s">
        <v>3131</v>
      </c>
      <c r="B487" s="170" t="s">
        <v>2610</v>
      </c>
      <c r="C487" s="171" t="s">
        <v>2611</v>
      </c>
      <c r="D487" s="170" t="s">
        <v>274</v>
      </c>
      <c r="E487" s="172">
        <v>1.39E-3</v>
      </c>
      <c r="F487" s="172">
        <v>1.2509999999999999E-3</v>
      </c>
    </row>
    <row r="488" spans="1:7" s="75" customFormat="1" outlineLevel="1">
      <c r="A488" s="169" t="s">
        <v>3132</v>
      </c>
      <c r="B488" s="170" t="s">
        <v>2663</v>
      </c>
      <c r="C488" s="171" t="s">
        <v>2664</v>
      </c>
      <c r="D488" s="170" t="s">
        <v>2665</v>
      </c>
      <c r="E488" s="172">
        <v>3.12</v>
      </c>
      <c r="F488" s="172">
        <v>2.8079999999999998</v>
      </c>
    </row>
    <row r="489" spans="1:7" s="75" customFormat="1" outlineLevel="1">
      <c r="A489" s="169" t="s">
        <v>3133</v>
      </c>
      <c r="B489" s="170" t="s">
        <v>2666</v>
      </c>
      <c r="C489" s="171" t="s">
        <v>2667</v>
      </c>
      <c r="D489" s="170" t="s">
        <v>1955</v>
      </c>
      <c r="E489" s="172">
        <v>36.9</v>
      </c>
      <c r="F489" s="172">
        <v>33.21</v>
      </c>
    </row>
    <row r="490" spans="1:7" s="70" customFormat="1">
      <c r="A490" s="145" t="s">
        <v>1091</v>
      </c>
      <c r="B490" s="146" t="s">
        <v>405</v>
      </c>
      <c r="C490" s="146" t="s">
        <v>2795</v>
      </c>
      <c r="D490" s="147" t="s">
        <v>1296</v>
      </c>
      <c r="E490" s="313">
        <v>90</v>
      </c>
      <c r="F490" s="314"/>
      <c r="G490" s="148"/>
    </row>
    <row r="491" spans="1:7" s="70" customFormat="1">
      <c r="A491" s="145" t="s">
        <v>1116</v>
      </c>
      <c r="B491" s="146" t="s">
        <v>3134</v>
      </c>
      <c r="C491" s="146" t="s">
        <v>3135</v>
      </c>
      <c r="D491" s="147" t="s">
        <v>400</v>
      </c>
      <c r="E491" s="311">
        <v>4</v>
      </c>
      <c r="F491" s="312"/>
      <c r="G491" s="148"/>
    </row>
    <row r="492" spans="1:7" s="74" customFormat="1" outlineLevel="1">
      <c r="A492" s="149" t="s">
        <v>1117</v>
      </c>
      <c r="B492" s="150" t="s">
        <v>231</v>
      </c>
      <c r="C492" s="151" t="s">
        <v>236</v>
      </c>
      <c r="D492" s="150" t="s">
        <v>237</v>
      </c>
      <c r="E492" s="152">
        <v>2</v>
      </c>
      <c r="F492" s="152">
        <v>8</v>
      </c>
    </row>
    <row r="493" spans="1:7" s="75" customFormat="1" outlineLevel="1">
      <c r="A493" s="165" t="s">
        <v>1118</v>
      </c>
      <c r="B493" s="166" t="s">
        <v>2695</v>
      </c>
      <c r="C493" s="167" t="s">
        <v>2696</v>
      </c>
      <c r="D493" s="166" t="s">
        <v>396</v>
      </c>
      <c r="E493" s="168">
        <v>5.0000000000000001E-3</v>
      </c>
      <c r="F493" s="168">
        <v>0.02</v>
      </c>
    </row>
    <row r="494" spans="1:7" s="75" customFormat="1" ht="36" outlineLevel="1">
      <c r="A494" s="169" t="s">
        <v>1119</v>
      </c>
      <c r="B494" s="170" t="s">
        <v>2717</v>
      </c>
      <c r="C494" s="171" t="s">
        <v>2718</v>
      </c>
      <c r="D494" s="170" t="s">
        <v>396</v>
      </c>
      <c r="E494" s="172">
        <v>1.4999999999999999E-2</v>
      </c>
      <c r="F494" s="172">
        <v>0.06</v>
      </c>
    </row>
    <row r="495" spans="1:7" s="70" customFormat="1">
      <c r="A495" s="145" t="s">
        <v>1133</v>
      </c>
      <c r="B495" s="146" t="s">
        <v>405</v>
      </c>
      <c r="C495" s="146" t="s">
        <v>2750</v>
      </c>
      <c r="D495" s="147" t="s">
        <v>400</v>
      </c>
      <c r="E495" s="313">
        <v>4</v>
      </c>
      <c r="F495" s="314"/>
      <c r="G495" s="148"/>
    </row>
    <row r="496" spans="1:7" s="70" customFormat="1">
      <c r="A496" s="145" t="s">
        <v>1134</v>
      </c>
      <c r="B496" s="146" t="s">
        <v>405</v>
      </c>
      <c r="C496" s="146" t="s">
        <v>2746</v>
      </c>
      <c r="D496" s="147" t="s">
        <v>400</v>
      </c>
      <c r="E496" s="313">
        <v>3</v>
      </c>
      <c r="F496" s="314"/>
      <c r="G496" s="148"/>
    </row>
    <row r="497" spans="1:7" s="70" customFormat="1">
      <c r="A497" s="173"/>
      <c r="B497" s="174"/>
      <c r="C497" s="306" t="s">
        <v>3136</v>
      </c>
      <c r="D497" s="306"/>
      <c r="E497" s="174"/>
      <c r="F497" s="175"/>
      <c r="G497" s="133"/>
    </row>
    <row r="498" spans="1:7" s="70" customFormat="1" ht="25.5">
      <c r="A498" s="145" t="s">
        <v>1135</v>
      </c>
      <c r="B498" s="146" t="s">
        <v>3125</v>
      </c>
      <c r="C498" s="146" t="s">
        <v>3126</v>
      </c>
      <c r="D498" s="147" t="s">
        <v>1694</v>
      </c>
      <c r="E498" s="311">
        <v>0.48</v>
      </c>
      <c r="F498" s="312"/>
      <c r="G498" s="148"/>
    </row>
    <row r="499" spans="1:7" s="74" customFormat="1" outlineLevel="1">
      <c r="A499" s="149" t="s">
        <v>1138</v>
      </c>
      <c r="B499" s="150" t="s">
        <v>231</v>
      </c>
      <c r="C499" s="151" t="s">
        <v>236</v>
      </c>
      <c r="D499" s="150" t="s">
        <v>237</v>
      </c>
      <c r="E499" s="152">
        <v>37.1</v>
      </c>
      <c r="F499" s="152">
        <v>17.808</v>
      </c>
    </row>
    <row r="500" spans="1:7" s="75" customFormat="1" outlineLevel="1">
      <c r="A500" s="153" t="s">
        <v>1139</v>
      </c>
      <c r="B500" s="154" t="s">
        <v>239</v>
      </c>
      <c r="C500" s="155" t="s">
        <v>240</v>
      </c>
      <c r="D500" s="154" t="s">
        <v>237</v>
      </c>
      <c r="E500" s="156">
        <v>1.53</v>
      </c>
      <c r="F500" s="156">
        <v>0.73440000000000005</v>
      </c>
    </row>
    <row r="501" spans="1:7" s="76" customFormat="1" outlineLevel="1">
      <c r="A501" s="157" t="s">
        <v>1140</v>
      </c>
      <c r="B501" s="158" t="s">
        <v>331</v>
      </c>
      <c r="C501" s="159" t="s">
        <v>332</v>
      </c>
      <c r="D501" s="158" t="s">
        <v>244</v>
      </c>
      <c r="E501" s="160">
        <v>1.53</v>
      </c>
      <c r="F501" s="160">
        <v>0.73440000000000005</v>
      </c>
    </row>
    <row r="502" spans="1:7" s="75" customFormat="1" outlineLevel="1">
      <c r="A502" s="165" t="s">
        <v>1141</v>
      </c>
      <c r="B502" s="166" t="s">
        <v>1836</v>
      </c>
      <c r="C502" s="167" t="s">
        <v>1837</v>
      </c>
      <c r="D502" s="166" t="s">
        <v>274</v>
      </c>
      <c r="E502" s="168">
        <v>5.5000000000000003E-4</v>
      </c>
      <c r="F502" s="168">
        <v>2.6400000000000002E-4</v>
      </c>
    </row>
    <row r="503" spans="1:7" s="75" customFormat="1" outlineLevel="1">
      <c r="A503" s="169" t="s">
        <v>1144</v>
      </c>
      <c r="B503" s="170" t="s">
        <v>2610</v>
      </c>
      <c r="C503" s="171" t="s">
        <v>2611</v>
      </c>
      <c r="D503" s="170" t="s">
        <v>274</v>
      </c>
      <c r="E503" s="172">
        <v>1.39E-3</v>
      </c>
      <c r="F503" s="172">
        <v>6.6699999999999995E-4</v>
      </c>
    </row>
    <row r="504" spans="1:7" s="75" customFormat="1" outlineLevel="1">
      <c r="A504" s="169" t="s">
        <v>1145</v>
      </c>
      <c r="B504" s="170" t="s">
        <v>2663</v>
      </c>
      <c r="C504" s="171" t="s">
        <v>2664</v>
      </c>
      <c r="D504" s="170" t="s">
        <v>2665</v>
      </c>
      <c r="E504" s="172">
        <v>3.12</v>
      </c>
      <c r="F504" s="172">
        <v>1.4976</v>
      </c>
    </row>
    <row r="505" spans="1:7" s="75" customFormat="1" outlineLevel="1">
      <c r="A505" s="169" t="s">
        <v>1146</v>
      </c>
      <c r="B505" s="170" t="s">
        <v>2666</v>
      </c>
      <c r="C505" s="171" t="s">
        <v>2667</v>
      </c>
      <c r="D505" s="170" t="s">
        <v>1955</v>
      </c>
      <c r="E505" s="172">
        <v>36.9</v>
      </c>
      <c r="F505" s="172">
        <v>17.712</v>
      </c>
    </row>
    <row r="506" spans="1:7" s="70" customFormat="1">
      <c r="A506" s="145" t="s">
        <v>1152</v>
      </c>
      <c r="B506" s="146" t="s">
        <v>405</v>
      </c>
      <c r="C506" s="146" t="s">
        <v>2796</v>
      </c>
      <c r="D506" s="147" t="s">
        <v>1296</v>
      </c>
      <c r="E506" s="313">
        <v>48</v>
      </c>
      <c r="F506" s="314"/>
      <c r="G506" s="148"/>
    </row>
    <row r="507" spans="1:7" s="70" customFormat="1" ht="38.25">
      <c r="A507" s="145" t="s">
        <v>1160</v>
      </c>
      <c r="B507" s="146" t="s">
        <v>3137</v>
      </c>
      <c r="C507" s="146" t="s">
        <v>3138</v>
      </c>
      <c r="D507" s="147" t="s">
        <v>400</v>
      </c>
      <c r="E507" s="311">
        <v>4</v>
      </c>
      <c r="F507" s="312"/>
      <c r="G507" s="148"/>
    </row>
    <row r="508" spans="1:7" s="74" customFormat="1" outlineLevel="1">
      <c r="A508" s="149" t="s">
        <v>1163</v>
      </c>
      <c r="B508" s="150" t="s">
        <v>231</v>
      </c>
      <c r="C508" s="151" t="s">
        <v>236</v>
      </c>
      <c r="D508" s="150" t="s">
        <v>237</v>
      </c>
      <c r="E508" s="152">
        <v>13.5</v>
      </c>
      <c r="F508" s="152">
        <v>54</v>
      </c>
    </row>
    <row r="509" spans="1:7" s="75" customFormat="1" outlineLevel="1">
      <c r="A509" s="153" t="s">
        <v>1164</v>
      </c>
      <c r="B509" s="154" t="s">
        <v>239</v>
      </c>
      <c r="C509" s="155" t="s">
        <v>240</v>
      </c>
      <c r="D509" s="154" t="s">
        <v>237</v>
      </c>
      <c r="E509" s="156">
        <v>0.55000000000000004</v>
      </c>
      <c r="F509" s="156">
        <v>2.2000000000000002</v>
      </c>
    </row>
    <row r="510" spans="1:7" s="75" customFormat="1" outlineLevel="1">
      <c r="A510" s="165" t="s">
        <v>1165</v>
      </c>
      <c r="B510" s="166" t="s">
        <v>302</v>
      </c>
      <c r="C510" s="167" t="s">
        <v>2504</v>
      </c>
      <c r="D510" s="166" t="s">
        <v>274</v>
      </c>
      <c r="E510" s="168">
        <v>3.0000000000000001E-3</v>
      </c>
      <c r="F510" s="168">
        <v>1.2E-2</v>
      </c>
    </row>
    <row r="511" spans="1:7" s="76" customFormat="1" outlineLevel="1">
      <c r="A511" s="157" t="s">
        <v>1166</v>
      </c>
      <c r="B511" s="158" t="s">
        <v>331</v>
      </c>
      <c r="C511" s="159" t="s">
        <v>332</v>
      </c>
      <c r="D511" s="158" t="s">
        <v>244</v>
      </c>
      <c r="E511" s="160">
        <v>0.55000000000000004</v>
      </c>
      <c r="F511" s="160">
        <v>2.2000000000000002</v>
      </c>
    </row>
    <row r="512" spans="1:7" s="75" customFormat="1" outlineLevel="1">
      <c r="A512" s="165" t="s">
        <v>1167</v>
      </c>
      <c r="B512" s="166" t="s">
        <v>2558</v>
      </c>
      <c r="C512" s="167" t="s">
        <v>1264</v>
      </c>
      <c r="D512" s="166" t="s">
        <v>396</v>
      </c>
      <c r="E512" s="168">
        <v>0.08</v>
      </c>
      <c r="F512" s="168">
        <v>0.32</v>
      </c>
    </row>
    <row r="513" spans="1:7" s="75" customFormat="1" outlineLevel="1">
      <c r="A513" s="169" t="s">
        <v>1168</v>
      </c>
      <c r="B513" s="170" t="s">
        <v>2567</v>
      </c>
      <c r="C513" s="171" t="s">
        <v>2568</v>
      </c>
      <c r="D513" s="170" t="s">
        <v>274</v>
      </c>
      <c r="E513" s="172">
        <v>2.0000000000000002E-5</v>
      </c>
      <c r="F513" s="172">
        <v>8.0000000000000007E-5</v>
      </c>
    </row>
    <row r="514" spans="1:7" s="75" customFormat="1" outlineLevel="1">
      <c r="A514" s="169" t="s">
        <v>1169</v>
      </c>
      <c r="B514" s="170" t="s">
        <v>2569</v>
      </c>
      <c r="C514" s="171" t="s">
        <v>2570</v>
      </c>
      <c r="D514" s="170" t="s">
        <v>396</v>
      </c>
      <c r="E514" s="172">
        <v>2.3999999999999998E-3</v>
      </c>
      <c r="F514" s="172">
        <v>9.5999999999999992E-3</v>
      </c>
    </row>
    <row r="515" spans="1:7" s="75" customFormat="1" outlineLevel="1">
      <c r="A515" s="169" t="s">
        <v>3139</v>
      </c>
      <c r="B515" s="170" t="s">
        <v>2573</v>
      </c>
      <c r="C515" s="171" t="s">
        <v>2574</v>
      </c>
      <c r="D515" s="170" t="s">
        <v>396</v>
      </c>
      <c r="E515" s="172">
        <v>0.02</v>
      </c>
      <c r="F515" s="172">
        <v>0.08</v>
      </c>
    </row>
    <row r="516" spans="1:7" s="75" customFormat="1" outlineLevel="1">
      <c r="A516" s="169" t="s">
        <v>3140</v>
      </c>
      <c r="B516" s="170" t="s">
        <v>2606</v>
      </c>
      <c r="C516" s="171" t="s">
        <v>2607</v>
      </c>
      <c r="D516" s="170" t="s">
        <v>396</v>
      </c>
      <c r="E516" s="172">
        <v>0.01</v>
      </c>
      <c r="F516" s="172">
        <v>0.04</v>
      </c>
    </row>
    <row r="517" spans="1:7" s="75" customFormat="1" outlineLevel="1">
      <c r="A517" s="169" t="s">
        <v>3141</v>
      </c>
      <c r="B517" s="170" t="s">
        <v>2622</v>
      </c>
      <c r="C517" s="171" t="s">
        <v>2623</v>
      </c>
      <c r="D517" s="170" t="s">
        <v>396</v>
      </c>
      <c r="E517" s="172">
        <v>0.03</v>
      </c>
      <c r="F517" s="172">
        <v>0.12</v>
      </c>
    </row>
    <row r="518" spans="1:7" s="75" customFormat="1" outlineLevel="1">
      <c r="A518" s="169" t="s">
        <v>3142</v>
      </c>
      <c r="B518" s="170" t="s">
        <v>2666</v>
      </c>
      <c r="C518" s="171" t="s">
        <v>2667</v>
      </c>
      <c r="D518" s="170" t="s">
        <v>1955</v>
      </c>
      <c r="E518" s="172">
        <v>0.4</v>
      </c>
      <c r="F518" s="172">
        <v>1.6</v>
      </c>
    </row>
    <row r="519" spans="1:7" s="75" customFormat="1" outlineLevel="1">
      <c r="A519" s="169" t="s">
        <v>3143</v>
      </c>
      <c r="B519" s="170" t="s">
        <v>2695</v>
      </c>
      <c r="C519" s="171" t="s">
        <v>2696</v>
      </c>
      <c r="D519" s="170" t="s">
        <v>396</v>
      </c>
      <c r="E519" s="172">
        <v>0.01</v>
      </c>
      <c r="F519" s="172">
        <v>0.04</v>
      </c>
    </row>
    <row r="520" spans="1:7" s="75" customFormat="1" outlineLevel="1">
      <c r="A520" s="169" t="s">
        <v>3144</v>
      </c>
      <c r="B520" s="170" t="s">
        <v>2703</v>
      </c>
      <c r="C520" s="171" t="s">
        <v>2704</v>
      </c>
      <c r="D520" s="170" t="s">
        <v>396</v>
      </c>
      <c r="E520" s="172">
        <v>0.01</v>
      </c>
      <c r="F520" s="172">
        <v>0.04</v>
      </c>
    </row>
    <row r="521" spans="1:7" s="75" customFormat="1" ht="36" outlineLevel="1">
      <c r="A521" s="169" t="s">
        <v>3145</v>
      </c>
      <c r="B521" s="170" t="s">
        <v>2717</v>
      </c>
      <c r="C521" s="171" t="s">
        <v>2718</v>
      </c>
      <c r="D521" s="170" t="s">
        <v>396</v>
      </c>
      <c r="E521" s="172">
        <v>0.01</v>
      </c>
      <c r="F521" s="172">
        <v>0.04</v>
      </c>
    </row>
    <row r="522" spans="1:7" s="70" customFormat="1">
      <c r="A522" s="145" t="s">
        <v>1170</v>
      </c>
      <c r="B522" s="146" t="s">
        <v>405</v>
      </c>
      <c r="C522" s="146" t="s">
        <v>2749</v>
      </c>
      <c r="D522" s="147" t="s">
        <v>400</v>
      </c>
      <c r="E522" s="313">
        <v>4</v>
      </c>
      <c r="F522" s="314"/>
      <c r="G522" s="148"/>
    </row>
    <row r="523" spans="1:7" s="70" customFormat="1">
      <c r="A523" s="145" t="s">
        <v>1185</v>
      </c>
      <c r="B523" s="146" t="s">
        <v>561</v>
      </c>
      <c r="C523" s="146" t="s">
        <v>2815</v>
      </c>
      <c r="D523" s="147" t="s">
        <v>400</v>
      </c>
      <c r="E523" s="313">
        <v>1</v>
      </c>
      <c r="F523" s="314"/>
      <c r="G523" s="148"/>
    </row>
    <row r="524" spans="1:7" s="70" customFormat="1">
      <c r="A524" s="145" t="s">
        <v>1187</v>
      </c>
      <c r="B524" s="146" t="s">
        <v>405</v>
      </c>
      <c r="C524" s="146" t="s">
        <v>2748</v>
      </c>
      <c r="D524" s="147" t="s">
        <v>400</v>
      </c>
      <c r="E524" s="313">
        <v>1</v>
      </c>
      <c r="F524" s="314"/>
      <c r="G524" s="148"/>
    </row>
    <row r="525" spans="1:7" s="70" customFormat="1">
      <c r="A525" s="145" t="s">
        <v>1197</v>
      </c>
      <c r="B525" s="146" t="s">
        <v>405</v>
      </c>
      <c r="C525" s="146" t="s">
        <v>2747</v>
      </c>
      <c r="D525" s="147" t="s">
        <v>1296</v>
      </c>
      <c r="E525" s="313">
        <v>2</v>
      </c>
      <c r="F525" s="314"/>
      <c r="G525" s="148"/>
    </row>
    <row r="526" spans="1:7" s="70" customFormat="1">
      <c r="A526" s="145" t="s">
        <v>1206</v>
      </c>
      <c r="B526" s="146" t="s">
        <v>405</v>
      </c>
      <c r="C526" s="146" t="s">
        <v>2746</v>
      </c>
      <c r="D526" s="147" t="s">
        <v>400</v>
      </c>
      <c r="E526" s="313">
        <v>3</v>
      </c>
      <c r="F526" s="314"/>
      <c r="G526" s="148"/>
    </row>
    <row r="527" spans="1:7" ht="15.75">
      <c r="A527" s="315" t="s">
        <v>3146</v>
      </c>
      <c r="B527" s="316"/>
      <c r="C527" s="316"/>
      <c r="D527" s="316"/>
      <c r="E527" s="316"/>
      <c r="F527" s="317"/>
      <c r="G527" s="121"/>
    </row>
    <row r="528" spans="1:7" s="70" customFormat="1" ht="25.5">
      <c r="A528" s="145" t="s">
        <v>1234</v>
      </c>
      <c r="B528" s="146" t="s">
        <v>3090</v>
      </c>
      <c r="C528" s="146" t="s">
        <v>3091</v>
      </c>
      <c r="D528" s="147" t="s">
        <v>400</v>
      </c>
      <c r="E528" s="311">
        <v>1</v>
      </c>
      <c r="F528" s="312"/>
      <c r="G528" s="148"/>
    </row>
    <row r="529" spans="1:7" s="74" customFormat="1" outlineLevel="1">
      <c r="A529" s="149" t="s">
        <v>1236</v>
      </c>
      <c r="B529" s="150" t="s">
        <v>231</v>
      </c>
      <c r="C529" s="151" t="s">
        <v>236</v>
      </c>
      <c r="D529" s="150" t="s">
        <v>237</v>
      </c>
      <c r="E529" s="152">
        <v>7.2</v>
      </c>
      <c r="F529" s="152">
        <v>7.2</v>
      </c>
    </row>
    <row r="530" spans="1:7" s="76" customFormat="1" outlineLevel="1">
      <c r="A530" s="157" t="s">
        <v>1237</v>
      </c>
      <c r="B530" s="158" t="s">
        <v>1255</v>
      </c>
      <c r="C530" s="159" t="s">
        <v>1256</v>
      </c>
      <c r="D530" s="158" t="s">
        <v>244</v>
      </c>
      <c r="E530" s="160">
        <v>0.16</v>
      </c>
      <c r="F530" s="160">
        <v>0.16</v>
      </c>
    </row>
    <row r="531" spans="1:7" s="75" customFormat="1" outlineLevel="1">
      <c r="A531" s="165" t="s">
        <v>1238</v>
      </c>
      <c r="B531" s="166" t="s">
        <v>2606</v>
      </c>
      <c r="C531" s="167" t="s">
        <v>2607</v>
      </c>
      <c r="D531" s="166" t="s">
        <v>396</v>
      </c>
      <c r="E531" s="168">
        <v>5.5999999999999999E-3</v>
      </c>
      <c r="F531" s="168">
        <v>5.5999999999999999E-3</v>
      </c>
    </row>
    <row r="532" spans="1:7" s="75" customFormat="1" outlineLevel="1">
      <c r="A532" s="169" t="s">
        <v>1239</v>
      </c>
      <c r="B532" s="170" t="s">
        <v>2666</v>
      </c>
      <c r="C532" s="171" t="s">
        <v>2667</v>
      </c>
      <c r="D532" s="170" t="s">
        <v>1955</v>
      </c>
      <c r="E532" s="172">
        <v>0.4</v>
      </c>
      <c r="F532" s="172">
        <v>0.4</v>
      </c>
    </row>
    <row r="533" spans="1:7" s="75" customFormat="1" outlineLevel="1">
      <c r="A533" s="169" t="s">
        <v>1240</v>
      </c>
      <c r="B533" s="170" t="s">
        <v>2695</v>
      </c>
      <c r="C533" s="171" t="s">
        <v>2696</v>
      </c>
      <c r="D533" s="170" t="s">
        <v>396</v>
      </c>
      <c r="E533" s="172">
        <v>5.6000000000000001E-2</v>
      </c>
      <c r="F533" s="172">
        <v>5.6000000000000001E-2</v>
      </c>
    </row>
    <row r="534" spans="1:7" s="70" customFormat="1">
      <c r="A534" s="145" t="s">
        <v>1249</v>
      </c>
      <c r="B534" s="146" t="s">
        <v>561</v>
      </c>
      <c r="C534" s="146" t="s">
        <v>2814</v>
      </c>
      <c r="D534" s="147" t="s">
        <v>2537</v>
      </c>
      <c r="E534" s="313">
        <v>1</v>
      </c>
      <c r="F534" s="314"/>
      <c r="G534" s="148"/>
    </row>
    <row r="535" spans="1:7" s="70" customFormat="1">
      <c r="A535" s="145" t="s">
        <v>1278</v>
      </c>
      <c r="B535" s="146" t="s">
        <v>3103</v>
      </c>
      <c r="C535" s="146" t="s">
        <v>3104</v>
      </c>
      <c r="D535" s="147" t="s">
        <v>400</v>
      </c>
      <c r="E535" s="311">
        <v>1</v>
      </c>
      <c r="F535" s="312"/>
      <c r="G535" s="148"/>
    </row>
    <row r="536" spans="1:7" s="74" customFormat="1" outlineLevel="1">
      <c r="A536" s="149" t="s">
        <v>1282</v>
      </c>
      <c r="B536" s="150" t="s">
        <v>231</v>
      </c>
      <c r="C536" s="151" t="s">
        <v>236</v>
      </c>
      <c r="D536" s="150" t="s">
        <v>237</v>
      </c>
      <c r="E536" s="152">
        <v>2.06</v>
      </c>
      <c r="F536" s="152">
        <v>2.06</v>
      </c>
    </row>
    <row r="537" spans="1:7" s="75" customFormat="1" outlineLevel="1">
      <c r="A537" s="165" t="s">
        <v>1283</v>
      </c>
      <c r="B537" s="166" t="s">
        <v>2529</v>
      </c>
      <c r="C537" s="167" t="s">
        <v>2530</v>
      </c>
      <c r="D537" s="166" t="s">
        <v>396</v>
      </c>
      <c r="E537" s="168">
        <v>2.8</v>
      </c>
      <c r="F537" s="168">
        <v>2.8</v>
      </c>
    </row>
    <row r="538" spans="1:7" s="75" customFormat="1" outlineLevel="1">
      <c r="A538" s="169" t="s">
        <v>1284</v>
      </c>
      <c r="B538" s="170" t="s">
        <v>2602</v>
      </c>
      <c r="C538" s="171" t="s">
        <v>2603</v>
      </c>
      <c r="D538" s="170" t="s">
        <v>274</v>
      </c>
      <c r="E538" s="172">
        <v>1.1E-4</v>
      </c>
      <c r="F538" s="172">
        <v>1.1E-4</v>
      </c>
    </row>
    <row r="539" spans="1:7" s="75" customFormat="1" outlineLevel="1">
      <c r="A539" s="169" t="s">
        <v>1285</v>
      </c>
      <c r="B539" s="170" t="s">
        <v>2709</v>
      </c>
      <c r="C539" s="171" t="s">
        <v>2710</v>
      </c>
      <c r="D539" s="170" t="s">
        <v>274</v>
      </c>
      <c r="E539" s="172">
        <v>3.0000000000000001E-5</v>
      </c>
      <c r="F539" s="172">
        <v>3.0000000000000001E-5</v>
      </c>
    </row>
    <row r="540" spans="1:7" s="75" customFormat="1" outlineLevel="1">
      <c r="A540" s="169" t="s">
        <v>1286</v>
      </c>
      <c r="B540" s="170" t="s">
        <v>2715</v>
      </c>
      <c r="C540" s="171" t="s">
        <v>2716</v>
      </c>
      <c r="D540" s="170" t="s">
        <v>274</v>
      </c>
      <c r="E540" s="172">
        <v>1E-3</v>
      </c>
      <c r="F540" s="172">
        <v>1E-3</v>
      </c>
    </row>
    <row r="541" spans="1:7" s="70" customFormat="1">
      <c r="A541" s="145" t="s">
        <v>1297</v>
      </c>
      <c r="B541" s="146" t="s">
        <v>405</v>
      </c>
      <c r="C541" s="146" t="s">
        <v>2745</v>
      </c>
      <c r="D541" s="147" t="s">
        <v>400</v>
      </c>
      <c r="E541" s="313">
        <v>1</v>
      </c>
      <c r="F541" s="314"/>
      <c r="G541" s="148"/>
    </row>
    <row r="542" spans="1:7" s="70" customFormat="1">
      <c r="A542" s="145" t="s">
        <v>1299</v>
      </c>
      <c r="B542" s="146" t="s">
        <v>405</v>
      </c>
      <c r="C542" s="146" t="s">
        <v>2744</v>
      </c>
      <c r="D542" s="147" t="s">
        <v>400</v>
      </c>
      <c r="E542" s="313">
        <v>1</v>
      </c>
      <c r="F542" s="314"/>
      <c r="G542" s="148"/>
    </row>
    <row r="543" spans="1:7" s="70" customFormat="1">
      <c r="A543" s="145" t="s">
        <v>1301</v>
      </c>
      <c r="B543" s="146" t="s">
        <v>405</v>
      </c>
      <c r="C543" s="146" t="s">
        <v>2743</v>
      </c>
      <c r="D543" s="147" t="s">
        <v>400</v>
      </c>
      <c r="E543" s="313">
        <v>1</v>
      </c>
      <c r="F543" s="314"/>
      <c r="G543" s="148"/>
    </row>
    <row r="544" spans="1:7" s="70" customFormat="1" ht="25.5">
      <c r="A544" s="145" t="s">
        <v>1142</v>
      </c>
      <c r="B544" s="146" t="s">
        <v>3092</v>
      </c>
      <c r="C544" s="146" t="s">
        <v>3093</v>
      </c>
      <c r="D544" s="147" t="s">
        <v>1694</v>
      </c>
      <c r="E544" s="311">
        <v>2.2000000000000002</v>
      </c>
      <c r="F544" s="312"/>
      <c r="G544" s="148"/>
    </row>
    <row r="545" spans="1:7" s="74" customFormat="1" outlineLevel="1">
      <c r="A545" s="149" t="s">
        <v>3147</v>
      </c>
      <c r="B545" s="150" t="s">
        <v>231</v>
      </c>
      <c r="C545" s="151" t="s">
        <v>236</v>
      </c>
      <c r="D545" s="150" t="s">
        <v>237</v>
      </c>
      <c r="E545" s="152">
        <v>29</v>
      </c>
      <c r="F545" s="152">
        <v>63.8</v>
      </c>
    </row>
    <row r="546" spans="1:7" s="76" customFormat="1" outlineLevel="1">
      <c r="A546" s="157" t="s">
        <v>3148</v>
      </c>
      <c r="B546" s="158" t="s">
        <v>1255</v>
      </c>
      <c r="C546" s="159" t="s">
        <v>1256</v>
      </c>
      <c r="D546" s="158" t="s">
        <v>244</v>
      </c>
      <c r="E546" s="160">
        <v>5.76</v>
      </c>
      <c r="F546" s="160">
        <v>12.672000000000001</v>
      </c>
    </row>
    <row r="547" spans="1:7" s="75" customFormat="1" outlineLevel="1">
      <c r="A547" s="165" t="s">
        <v>3149</v>
      </c>
      <c r="B547" s="166" t="s">
        <v>1836</v>
      </c>
      <c r="C547" s="167" t="s">
        <v>1837</v>
      </c>
      <c r="D547" s="166" t="s">
        <v>274</v>
      </c>
      <c r="E547" s="168">
        <v>1.1999999999999999E-3</v>
      </c>
      <c r="F547" s="168">
        <v>2.64E-3</v>
      </c>
    </row>
    <row r="548" spans="1:7" s="75" customFormat="1" outlineLevel="1">
      <c r="A548" s="169" t="s">
        <v>3150</v>
      </c>
      <c r="B548" s="170" t="s">
        <v>2580</v>
      </c>
      <c r="C548" s="171" t="s">
        <v>2581</v>
      </c>
      <c r="D548" s="170" t="s">
        <v>396</v>
      </c>
      <c r="E548" s="172">
        <v>1.008</v>
      </c>
      <c r="F548" s="172">
        <v>2.2176</v>
      </c>
    </row>
    <row r="549" spans="1:7" s="75" customFormat="1" outlineLevel="1">
      <c r="A549" s="169" t="s">
        <v>3151</v>
      </c>
      <c r="B549" s="170" t="s">
        <v>2649</v>
      </c>
      <c r="C549" s="171" t="s">
        <v>2650</v>
      </c>
      <c r="D549" s="170" t="s">
        <v>1933</v>
      </c>
      <c r="E549" s="172">
        <v>24</v>
      </c>
      <c r="F549" s="172">
        <v>52.8</v>
      </c>
    </row>
    <row r="550" spans="1:7" s="75" customFormat="1" outlineLevel="1">
      <c r="A550" s="169" t="s">
        <v>3152</v>
      </c>
      <c r="B550" s="170" t="s">
        <v>2666</v>
      </c>
      <c r="C550" s="171" t="s">
        <v>2667</v>
      </c>
      <c r="D550" s="170" t="s">
        <v>1955</v>
      </c>
      <c r="E550" s="172">
        <v>24</v>
      </c>
      <c r="F550" s="172">
        <v>52.8</v>
      </c>
    </row>
    <row r="551" spans="1:7" s="75" customFormat="1" outlineLevel="1">
      <c r="A551" s="169" t="s">
        <v>3153</v>
      </c>
      <c r="B551" s="170" t="s">
        <v>2703</v>
      </c>
      <c r="C551" s="171" t="s">
        <v>2704</v>
      </c>
      <c r="D551" s="170" t="s">
        <v>396</v>
      </c>
      <c r="E551" s="172">
        <v>0.12</v>
      </c>
      <c r="F551" s="172">
        <v>0.26400000000000001</v>
      </c>
    </row>
    <row r="552" spans="1:7" s="70" customFormat="1">
      <c r="A552" s="145" t="s">
        <v>1304</v>
      </c>
      <c r="B552" s="146" t="s">
        <v>405</v>
      </c>
      <c r="C552" s="146" t="s">
        <v>2797</v>
      </c>
      <c r="D552" s="147" t="s">
        <v>1296</v>
      </c>
      <c r="E552" s="313">
        <v>220</v>
      </c>
      <c r="F552" s="314"/>
      <c r="G552" s="148"/>
    </row>
    <row r="553" spans="1:7" s="70" customFormat="1" ht="25.5">
      <c r="A553" s="145" t="s">
        <v>1320</v>
      </c>
      <c r="B553" s="146" t="s">
        <v>3154</v>
      </c>
      <c r="C553" s="146" t="s">
        <v>3155</v>
      </c>
      <c r="D553" s="147" t="s">
        <v>400</v>
      </c>
      <c r="E553" s="311">
        <v>25</v>
      </c>
      <c r="F553" s="312"/>
      <c r="G553" s="148"/>
    </row>
    <row r="554" spans="1:7" s="74" customFormat="1" outlineLevel="1">
      <c r="A554" s="149" t="s">
        <v>3156</v>
      </c>
      <c r="B554" s="150" t="s">
        <v>231</v>
      </c>
      <c r="C554" s="151" t="s">
        <v>236</v>
      </c>
      <c r="D554" s="150" t="s">
        <v>237</v>
      </c>
      <c r="E554" s="152">
        <v>0.84</v>
      </c>
      <c r="F554" s="152">
        <v>21</v>
      </c>
    </row>
    <row r="555" spans="1:7" s="75" customFormat="1" outlineLevel="1">
      <c r="A555" s="165" t="s">
        <v>3157</v>
      </c>
      <c r="B555" s="166" t="s">
        <v>2580</v>
      </c>
      <c r="C555" s="167" t="s">
        <v>2581</v>
      </c>
      <c r="D555" s="166" t="s">
        <v>396</v>
      </c>
      <c r="E555" s="168">
        <v>0.01</v>
      </c>
      <c r="F555" s="168">
        <v>0.25</v>
      </c>
    </row>
    <row r="556" spans="1:7" s="75" customFormat="1" outlineLevel="1">
      <c r="A556" s="169" t="s">
        <v>3158</v>
      </c>
      <c r="B556" s="170" t="s">
        <v>2606</v>
      </c>
      <c r="C556" s="171" t="s">
        <v>2607</v>
      </c>
      <c r="D556" s="170" t="s">
        <v>396</v>
      </c>
      <c r="E556" s="172">
        <v>2.0000000000000001E-4</v>
      </c>
      <c r="F556" s="172">
        <v>5.0000000000000001E-3</v>
      </c>
    </row>
    <row r="557" spans="1:7" s="75" customFormat="1" outlineLevel="1">
      <c r="A557" s="169" t="s">
        <v>3159</v>
      </c>
      <c r="B557" s="170" t="s">
        <v>2610</v>
      </c>
      <c r="C557" s="171" t="s">
        <v>2611</v>
      </c>
      <c r="D557" s="170" t="s">
        <v>274</v>
      </c>
      <c r="E557" s="172">
        <v>1E-4</v>
      </c>
      <c r="F557" s="172">
        <v>2.5000000000000001E-3</v>
      </c>
    </row>
    <row r="558" spans="1:7" s="75" customFormat="1" outlineLevel="1">
      <c r="A558" s="169" t="s">
        <v>3160</v>
      </c>
      <c r="B558" s="170" t="s">
        <v>2695</v>
      </c>
      <c r="C558" s="171" t="s">
        <v>2696</v>
      </c>
      <c r="D558" s="170" t="s">
        <v>396</v>
      </c>
      <c r="E558" s="172">
        <v>2E-3</v>
      </c>
      <c r="F558" s="172">
        <v>0.05</v>
      </c>
    </row>
    <row r="559" spans="1:7" s="75" customFormat="1" outlineLevel="1">
      <c r="A559" s="169" t="s">
        <v>3161</v>
      </c>
      <c r="B559" s="170" t="s">
        <v>2703</v>
      </c>
      <c r="C559" s="171" t="s">
        <v>2704</v>
      </c>
      <c r="D559" s="170" t="s">
        <v>396</v>
      </c>
      <c r="E559" s="172">
        <v>1.42E-3</v>
      </c>
      <c r="F559" s="172">
        <v>3.5499999999999997E-2</v>
      </c>
    </row>
    <row r="560" spans="1:7" s="70" customFormat="1" ht="25.5">
      <c r="A560" s="145" t="s">
        <v>1322</v>
      </c>
      <c r="B560" s="146" t="s">
        <v>405</v>
      </c>
      <c r="C560" s="146" t="s">
        <v>2742</v>
      </c>
      <c r="D560" s="147" t="s">
        <v>400</v>
      </c>
      <c r="E560" s="313">
        <v>25</v>
      </c>
      <c r="F560" s="314"/>
      <c r="G560" s="148"/>
    </row>
    <row r="561" spans="1:7" s="70" customFormat="1" ht="25.5">
      <c r="A561" s="145" t="s">
        <v>1324</v>
      </c>
      <c r="B561" s="146" t="s">
        <v>3162</v>
      </c>
      <c r="C561" s="146" t="s">
        <v>3163</v>
      </c>
      <c r="D561" s="147" t="s">
        <v>400</v>
      </c>
      <c r="E561" s="311">
        <v>15</v>
      </c>
      <c r="F561" s="312"/>
      <c r="G561" s="148"/>
    </row>
    <row r="562" spans="1:7" s="74" customFormat="1" outlineLevel="1">
      <c r="A562" s="149" t="s">
        <v>1328</v>
      </c>
      <c r="B562" s="150" t="s">
        <v>231</v>
      </c>
      <c r="C562" s="151" t="s">
        <v>236</v>
      </c>
      <c r="D562" s="150" t="s">
        <v>237</v>
      </c>
      <c r="E562" s="152">
        <v>1.68</v>
      </c>
      <c r="F562" s="152">
        <v>25.2</v>
      </c>
    </row>
    <row r="563" spans="1:7" s="76" customFormat="1" outlineLevel="1">
      <c r="A563" s="157" t="s">
        <v>1329</v>
      </c>
      <c r="B563" s="158" t="s">
        <v>1255</v>
      </c>
      <c r="C563" s="159" t="s">
        <v>1256</v>
      </c>
      <c r="D563" s="158" t="s">
        <v>244</v>
      </c>
      <c r="E563" s="160">
        <v>0.19</v>
      </c>
      <c r="F563" s="160">
        <v>2.85</v>
      </c>
    </row>
    <row r="564" spans="1:7" s="75" customFormat="1" outlineLevel="1">
      <c r="A564" s="165" t="s">
        <v>1330</v>
      </c>
      <c r="B564" s="166" t="s">
        <v>1836</v>
      </c>
      <c r="C564" s="167" t="s">
        <v>1837</v>
      </c>
      <c r="D564" s="166" t="s">
        <v>274</v>
      </c>
      <c r="E564" s="168">
        <v>2.0000000000000002E-5</v>
      </c>
      <c r="F564" s="168">
        <v>2.9999999999999997E-4</v>
      </c>
    </row>
    <row r="565" spans="1:7" s="75" customFormat="1" outlineLevel="1">
      <c r="A565" s="169" t="s">
        <v>1331</v>
      </c>
      <c r="B565" s="170" t="s">
        <v>2606</v>
      </c>
      <c r="C565" s="171" t="s">
        <v>2607</v>
      </c>
      <c r="D565" s="170" t="s">
        <v>396</v>
      </c>
      <c r="E565" s="172">
        <v>4.0000000000000002E-4</v>
      </c>
      <c r="F565" s="172">
        <v>6.0000000000000001E-3</v>
      </c>
    </row>
    <row r="566" spans="1:7" s="75" customFormat="1" outlineLevel="1">
      <c r="A566" s="169" t="s">
        <v>1332</v>
      </c>
      <c r="B566" s="170" t="s">
        <v>2666</v>
      </c>
      <c r="C566" s="171" t="s">
        <v>2667</v>
      </c>
      <c r="D566" s="170" t="s">
        <v>1955</v>
      </c>
      <c r="E566" s="172">
        <v>0.3</v>
      </c>
      <c r="F566" s="172">
        <v>4.5</v>
      </c>
    </row>
    <row r="567" spans="1:7" s="75" customFormat="1" outlineLevel="1">
      <c r="A567" s="169" t="s">
        <v>1333</v>
      </c>
      <c r="B567" s="170" t="s">
        <v>2695</v>
      </c>
      <c r="C567" s="171" t="s">
        <v>2696</v>
      </c>
      <c r="D567" s="170" t="s">
        <v>396</v>
      </c>
      <c r="E567" s="172">
        <v>4.0000000000000001E-3</v>
      </c>
      <c r="F567" s="172">
        <v>0.06</v>
      </c>
    </row>
    <row r="568" spans="1:7" s="70" customFormat="1">
      <c r="A568" s="145" t="s">
        <v>1344</v>
      </c>
      <c r="B568" s="146" t="s">
        <v>405</v>
      </c>
      <c r="C568" s="146" t="s">
        <v>2741</v>
      </c>
      <c r="D568" s="147" t="s">
        <v>400</v>
      </c>
      <c r="E568" s="313">
        <v>9</v>
      </c>
      <c r="F568" s="314"/>
      <c r="G568" s="148"/>
    </row>
    <row r="569" spans="1:7" s="70" customFormat="1">
      <c r="A569" s="145" t="s">
        <v>1358</v>
      </c>
      <c r="B569" s="146" t="s">
        <v>405</v>
      </c>
      <c r="C569" s="146" t="s">
        <v>2740</v>
      </c>
      <c r="D569" s="147" t="s">
        <v>400</v>
      </c>
      <c r="E569" s="313">
        <v>6</v>
      </c>
      <c r="F569" s="314"/>
      <c r="G569" s="148"/>
    </row>
    <row r="570" spans="1:7" s="70" customFormat="1">
      <c r="A570" s="145" t="s">
        <v>1360</v>
      </c>
      <c r="B570" s="146" t="s">
        <v>3110</v>
      </c>
      <c r="C570" s="146" t="s">
        <v>3111</v>
      </c>
      <c r="D570" s="147" t="s">
        <v>400</v>
      </c>
      <c r="E570" s="311">
        <v>1</v>
      </c>
      <c r="F570" s="312"/>
      <c r="G570" s="148"/>
    </row>
    <row r="571" spans="1:7" s="74" customFormat="1" outlineLevel="1">
      <c r="A571" s="149" t="s">
        <v>1363</v>
      </c>
      <c r="B571" s="150" t="s">
        <v>231</v>
      </c>
      <c r="C571" s="151" t="s">
        <v>236</v>
      </c>
      <c r="D571" s="150" t="s">
        <v>237</v>
      </c>
      <c r="E571" s="152">
        <v>1</v>
      </c>
      <c r="F571" s="152">
        <v>1</v>
      </c>
    </row>
    <row r="572" spans="1:7" s="75" customFormat="1" outlineLevel="1">
      <c r="A572" s="165" t="s">
        <v>1364</v>
      </c>
      <c r="B572" s="166" t="s">
        <v>302</v>
      </c>
      <c r="C572" s="167" t="s">
        <v>2504</v>
      </c>
      <c r="D572" s="166" t="s">
        <v>274</v>
      </c>
      <c r="E572" s="168">
        <v>1E-3</v>
      </c>
      <c r="F572" s="168">
        <v>1E-3</v>
      </c>
    </row>
    <row r="573" spans="1:7" s="75" customFormat="1" outlineLevel="1">
      <c r="A573" s="165" t="s">
        <v>1365</v>
      </c>
      <c r="B573" s="166" t="s">
        <v>2695</v>
      </c>
      <c r="C573" s="167" t="s">
        <v>2696</v>
      </c>
      <c r="D573" s="166" t="s">
        <v>396</v>
      </c>
      <c r="E573" s="168">
        <v>4.0000000000000001E-3</v>
      </c>
      <c r="F573" s="168">
        <v>4.0000000000000001E-3</v>
      </c>
    </row>
    <row r="574" spans="1:7" s="75" customFormat="1" ht="36" outlineLevel="1">
      <c r="A574" s="169" t="s">
        <v>1366</v>
      </c>
      <c r="B574" s="170" t="s">
        <v>2717</v>
      </c>
      <c r="C574" s="171" t="s">
        <v>2718</v>
      </c>
      <c r="D574" s="170" t="s">
        <v>396</v>
      </c>
      <c r="E574" s="172">
        <v>2E-3</v>
      </c>
      <c r="F574" s="172">
        <v>2E-3</v>
      </c>
    </row>
    <row r="575" spans="1:7" s="70" customFormat="1">
      <c r="A575" s="145" t="s">
        <v>1375</v>
      </c>
      <c r="B575" s="146" t="s">
        <v>405</v>
      </c>
      <c r="C575" s="146" t="s">
        <v>2739</v>
      </c>
      <c r="D575" s="147" t="s">
        <v>400</v>
      </c>
      <c r="E575" s="313">
        <v>1</v>
      </c>
      <c r="F575" s="314"/>
      <c r="G575" s="148"/>
    </row>
    <row r="576" spans="1:7" s="70" customFormat="1">
      <c r="A576" s="145" t="s">
        <v>1401</v>
      </c>
      <c r="B576" s="146" t="s">
        <v>405</v>
      </c>
      <c r="C576" s="146" t="s">
        <v>2738</v>
      </c>
      <c r="D576" s="147" t="s">
        <v>400</v>
      </c>
      <c r="E576" s="313">
        <v>9</v>
      </c>
      <c r="F576" s="314"/>
      <c r="G576" s="148"/>
    </row>
    <row r="577" spans="1:7" s="70" customFormat="1">
      <c r="A577" s="145" t="s">
        <v>1403</v>
      </c>
      <c r="B577" s="146" t="s">
        <v>405</v>
      </c>
      <c r="C577" s="146" t="s">
        <v>2737</v>
      </c>
      <c r="D577" s="147" t="s">
        <v>400</v>
      </c>
      <c r="E577" s="313">
        <v>29</v>
      </c>
      <c r="F577" s="314"/>
      <c r="G577" s="148"/>
    </row>
    <row r="578" spans="1:7" ht="15.75">
      <c r="A578" s="315" t="s">
        <v>3164</v>
      </c>
      <c r="B578" s="316"/>
      <c r="C578" s="316"/>
      <c r="D578" s="316"/>
      <c r="E578" s="316"/>
      <c r="F578" s="317"/>
      <c r="G578" s="121"/>
    </row>
    <row r="579" spans="1:7" s="70" customFormat="1">
      <c r="A579" s="145" t="s">
        <v>1416</v>
      </c>
      <c r="B579" s="146" t="s">
        <v>3165</v>
      </c>
      <c r="C579" s="146" t="s">
        <v>3166</v>
      </c>
      <c r="D579" s="147" t="s">
        <v>400</v>
      </c>
      <c r="E579" s="311">
        <v>26</v>
      </c>
      <c r="F579" s="312"/>
      <c r="G579" s="148"/>
    </row>
    <row r="580" spans="1:7" s="74" customFormat="1" outlineLevel="1">
      <c r="A580" s="149" t="s">
        <v>3167</v>
      </c>
      <c r="B580" s="150" t="s">
        <v>231</v>
      </c>
      <c r="C580" s="151" t="s">
        <v>236</v>
      </c>
      <c r="D580" s="150" t="s">
        <v>237</v>
      </c>
      <c r="E580" s="152">
        <v>2.1800000000000002</v>
      </c>
      <c r="F580" s="152">
        <v>56.68</v>
      </c>
    </row>
    <row r="581" spans="1:7" s="75" customFormat="1" outlineLevel="1">
      <c r="A581" s="153" t="s">
        <v>3168</v>
      </c>
      <c r="B581" s="154" t="s">
        <v>239</v>
      </c>
      <c r="C581" s="155" t="s">
        <v>240</v>
      </c>
      <c r="D581" s="154" t="s">
        <v>237</v>
      </c>
      <c r="E581" s="156">
        <v>0.01</v>
      </c>
      <c r="F581" s="156">
        <v>0.26</v>
      </c>
    </row>
    <row r="582" spans="1:7" s="75" customFormat="1" outlineLevel="1">
      <c r="A582" s="165" t="s">
        <v>3169</v>
      </c>
      <c r="B582" s="166" t="s">
        <v>302</v>
      </c>
      <c r="C582" s="167" t="s">
        <v>2504</v>
      </c>
      <c r="D582" s="166" t="s">
        <v>274</v>
      </c>
      <c r="E582" s="168">
        <v>4.4999999999999998E-2</v>
      </c>
      <c r="F582" s="168">
        <v>1.17</v>
      </c>
    </row>
    <row r="583" spans="1:7" s="76" customFormat="1" outlineLevel="1">
      <c r="A583" s="157" t="s">
        <v>3170</v>
      </c>
      <c r="B583" s="158" t="s">
        <v>331</v>
      </c>
      <c r="C583" s="159" t="s">
        <v>332</v>
      </c>
      <c r="D583" s="158" t="s">
        <v>244</v>
      </c>
      <c r="E583" s="160">
        <v>0.01</v>
      </c>
      <c r="F583" s="160">
        <v>0.26</v>
      </c>
    </row>
    <row r="584" spans="1:7" s="70" customFormat="1">
      <c r="A584" s="145" t="s">
        <v>1418</v>
      </c>
      <c r="B584" s="146" t="s">
        <v>561</v>
      </c>
      <c r="C584" s="146" t="s">
        <v>2808</v>
      </c>
      <c r="D584" s="147" t="s">
        <v>400</v>
      </c>
      <c r="E584" s="313">
        <v>8</v>
      </c>
      <c r="F584" s="314"/>
      <c r="G584" s="148"/>
    </row>
    <row r="585" spans="1:7" s="70" customFormat="1">
      <c r="A585" s="145" t="s">
        <v>1432</v>
      </c>
      <c r="B585" s="146" t="s">
        <v>561</v>
      </c>
      <c r="C585" s="146" t="s">
        <v>2809</v>
      </c>
      <c r="D585" s="147" t="s">
        <v>400</v>
      </c>
      <c r="E585" s="313">
        <v>11</v>
      </c>
      <c r="F585" s="314"/>
      <c r="G585" s="148"/>
    </row>
    <row r="586" spans="1:7" s="70" customFormat="1">
      <c r="A586" s="145" t="s">
        <v>1445</v>
      </c>
      <c r="B586" s="146" t="s">
        <v>561</v>
      </c>
      <c r="C586" s="146" t="s">
        <v>2802</v>
      </c>
      <c r="D586" s="147" t="s">
        <v>400</v>
      </c>
      <c r="E586" s="313">
        <v>7</v>
      </c>
      <c r="F586" s="314"/>
      <c r="G586" s="148"/>
    </row>
    <row r="587" spans="1:7" s="70" customFormat="1" ht="25.5">
      <c r="A587" s="145" t="s">
        <v>1447</v>
      </c>
      <c r="B587" s="146" t="s">
        <v>3026</v>
      </c>
      <c r="C587" s="146" t="s">
        <v>3027</v>
      </c>
      <c r="D587" s="147" t="s">
        <v>1694</v>
      </c>
      <c r="E587" s="311">
        <v>12.74</v>
      </c>
      <c r="F587" s="312"/>
      <c r="G587" s="148"/>
    </row>
    <row r="588" spans="1:7" s="74" customFormat="1" outlineLevel="1">
      <c r="A588" s="149" t="s">
        <v>1450</v>
      </c>
      <c r="B588" s="150" t="s">
        <v>231</v>
      </c>
      <c r="C588" s="151" t="s">
        <v>236</v>
      </c>
      <c r="D588" s="150" t="s">
        <v>237</v>
      </c>
      <c r="E588" s="152">
        <v>20</v>
      </c>
      <c r="F588" s="152">
        <v>254.8</v>
      </c>
    </row>
    <row r="589" spans="1:7" s="75" customFormat="1" outlineLevel="1">
      <c r="A589" s="153" t="s">
        <v>1451</v>
      </c>
      <c r="B589" s="154" t="s">
        <v>239</v>
      </c>
      <c r="C589" s="155" t="s">
        <v>240</v>
      </c>
      <c r="D589" s="154" t="s">
        <v>237</v>
      </c>
      <c r="E589" s="156">
        <v>3.45</v>
      </c>
      <c r="F589" s="156">
        <v>43.953000000000003</v>
      </c>
    </row>
    <row r="590" spans="1:7" s="76" customFormat="1" ht="24" outlineLevel="1">
      <c r="A590" s="157" t="s">
        <v>1452</v>
      </c>
      <c r="B590" s="158" t="s">
        <v>2507</v>
      </c>
      <c r="C590" s="159" t="s">
        <v>2508</v>
      </c>
      <c r="D590" s="158" t="s">
        <v>244</v>
      </c>
      <c r="E590" s="160">
        <v>0.03</v>
      </c>
      <c r="F590" s="160">
        <v>0.38219999999999998</v>
      </c>
    </row>
    <row r="591" spans="1:7" s="76" customFormat="1" outlineLevel="1">
      <c r="A591" s="161" t="s">
        <v>1453</v>
      </c>
      <c r="B591" s="162" t="s">
        <v>2521</v>
      </c>
      <c r="C591" s="163" t="s">
        <v>2522</v>
      </c>
      <c r="D591" s="162" t="s">
        <v>244</v>
      </c>
      <c r="E591" s="164">
        <v>0.03</v>
      </c>
      <c r="F591" s="164">
        <v>0.38219999999999998</v>
      </c>
    </row>
    <row r="592" spans="1:7" s="75" customFormat="1" outlineLevel="1">
      <c r="A592" s="165" t="s">
        <v>1454</v>
      </c>
      <c r="B592" s="166" t="s">
        <v>2565</v>
      </c>
      <c r="C592" s="167" t="s">
        <v>2566</v>
      </c>
      <c r="D592" s="166" t="s">
        <v>396</v>
      </c>
      <c r="E592" s="168">
        <v>0.3</v>
      </c>
      <c r="F592" s="168">
        <v>3.8220000000000001</v>
      </c>
    </row>
    <row r="593" spans="1:7" s="75" customFormat="1" ht="24" outlineLevel="1">
      <c r="A593" s="169" t="s">
        <v>1455</v>
      </c>
      <c r="B593" s="170" t="s">
        <v>2592</v>
      </c>
      <c r="C593" s="171" t="s">
        <v>2593</v>
      </c>
      <c r="D593" s="170" t="s">
        <v>274</v>
      </c>
      <c r="E593" s="172">
        <v>2.5000000000000001E-3</v>
      </c>
      <c r="F593" s="172">
        <v>3.1850000000000003E-2</v>
      </c>
    </row>
    <row r="594" spans="1:7" s="75" customFormat="1" outlineLevel="1">
      <c r="A594" s="169" t="s">
        <v>1456</v>
      </c>
      <c r="B594" s="170" t="s">
        <v>2641</v>
      </c>
      <c r="C594" s="171" t="s">
        <v>2642</v>
      </c>
      <c r="D594" s="170" t="s">
        <v>2548</v>
      </c>
      <c r="E594" s="172">
        <v>0.31</v>
      </c>
      <c r="F594" s="172">
        <v>3.9493999999999998</v>
      </c>
    </row>
    <row r="595" spans="1:7" s="75" customFormat="1" outlineLevel="1">
      <c r="A595" s="169" t="s">
        <v>1457</v>
      </c>
      <c r="B595" s="170" t="s">
        <v>2673</v>
      </c>
      <c r="C595" s="171" t="s">
        <v>2674</v>
      </c>
      <c r="D595" s="170" t="s">
        <v>2548</v>
      </c>
      <c r="E595" s="172">
        <v>0.12</v>
      </c>
      <c r="F595" s="172">
        <v>1.5287999999999999</v>
      </c>
    </row>
    <row r="596" spans="1:7" s="75" customFormat="1" outlineLevel="1">
      <c r="A596" s="169" t="s">
        <v>1458</v>
      </c>
      <c r="B596" s="170" t="s">
        <v>2681</v>
      </c>
      <c r="C596" s="171" t="s">
        <v>2682</v>
      </c>
      <c r="D596" s="170" t="s">
        <v>1933</v>
      </c>
      <c r="E596" s="172">
        <v>4.9000000000000004</v>
      </c>
      <c r="F596" s="172">
        <v>62.426000000000002</v>
      </c>
    </row>
    <row r="597" spans="1:7" s="75" customFormat="1" outlineLevel="1">
      <c r="A597" s="169" t="s">
        <v>3171</v>
      </c>
      <c r="B597" s="170" t="s">
        <v>2701</v>
      </c>
      <c r="C597" s="171" t="s">
        <v>2702</v>
      </c>
      <c r="D597" s="170" t="s">
        <v>2548</v>
      </c>
      <c r="E597" s="172">
        <v>0.12</v>
      </c>
      <c r="F597" s="172">
        <v>1.5287999999999999</v>
      </c>
    </row>
    <row r="598" spans="1:7" s="75" customFormat="1" outlineLevel="1">
      <c r="A598" s="169" t="s">
        <v>3172</v>
      </c>
      <c r="B598" s="170" t="s">
        <v>2705</v>
      </c>
      <c r="C598" s="171" t="s">
        <v>2706</v>
      </c>
      <c r="D598" s="170" t="s">
        <v>396</v>
      </c>
      <c r="E598" s="172">
        <v>0.83</v>
      </c>
      <c r="F598" s="172">
        <v>10.574199999999999</v>
      </c>
    </row>
    <row r="599" spans="1:7" s="70" customFormat="1">
      <c r="A599" s="145" t="s">
        <v>1459</v>
      </c>
      <c r="B599" s="146" t="s">
        <v>405</v>
      </c>
      <c r="C599" s="146" t="s">
        <v>2792</v>
      </c>
      <c r="D599" s="147" t="s">
        <v>1296</v>
      </c>
      <c r="E599" s="313">
        <v>1274</v>
      </c>
      <c r="F599" s="314"/>
      <c r="G599" s="148"/>
    </row>
    <row r="600" spans="1:7" s="70" customFormat="1">
      <c r="A600" s="145" t="s">
        <v>1461</v>
      </c>
      <c r="B600" s="146" t="s">
        <v>3173</v>
      </c>
      <c r="C600" s="146" t="s">
        <v>3174</v>
      </c>
      <c r="D600" s="147" t="s">
        <v>1421</v>
      </c>
      <c r="E600" s="311">
        <v>1</v>
      </c>
      <c r="F600" s="312"/>
      <c r="G600" s="148"/>
    </row>
    <row r="601" spans="1:7" s="74" customFormat="1" outlineLevel="1">
      <c r="A601" s="149" t="s">
        <v>3175</v>
      </c>
      <c r="B601" s="150" t="s">
        <v>231</v>
      </c>
      <c r="C601" s="151" t="s">
        <v>236</v>
      </c>
      <c r="D601" s="150" t="s">
        <v>237</v>
      </c>
      <c r="E601" s="152">
        <v>15.99</v>
      </c>
      <c r="F601" s="152">
        <v>15.99</v>
      </c>
    </row>
    <row r="602" spans="1:7" s="75" customFormat="1" outlineLevel="1">
      <c r="A602" s="153" t="s">
        <v>3176</v>
      </c>
      <c r="B602" s="154" t="s">
        <v>239</v>
      </c>
      <c r="C602" s="155" t="s">
        <v>240</v>
      </c>
      <c r="D602" s="154" t="s">
        <v>237</v>
      </c>
      <c r="E602" s="156">
        <v>0.28000000000000003</v>
      </c>
      <c r="F602" s="156">
        <v>0.28000000000000003</v>
      </c>
    </row>
    <row r="603" spans="1:7" s="76" customFormat="1" outlineLevel="1">
      <c r="A603" s="157" t="s">
        <v>3177</v>
      </c>
      <c r="B603" s="158" t="s">
        <v>1255</v>
      </c>
      <c r="C603" s="159" t="s">
        <v>1256</v>
      </c>
      <c r="D603" s="158" t="s">
        <v>244</v>
      </c>
      <c r="E603" s="160">
        <v>1.66</v>
      </c>
      <c r="F603" s="160">
        <v>1.66</v>
      </c>
    </row>
    <row r="604" spans="1:7" s="76" customFormat="1" outlineLevel="1">
      <c r="A604" s="161" t="s">
        <v>3178</v>
      </c>
      <c r="B604" s="162" t="s">
        <v>343</v>
      </c>
      <c r="C604" s="163" t="s">
        <v>344</v>
      </c>
      <c r="D604" s="162" t="s">
        <v>244</v>
      </c>
      <c r="E604" s="164">
        <v>0.14000000000000001</v>
      </c>
      <c r="F604" s="164">
        <v>0.14000000000000001</v>
      </c>
    </row>
    <row r="605" spans="1:7" s="75" customFormat="1" outlineLevel="1">
      <c r="A605" s="165" t="s">
        <v>3179</v>
      </c>
      <c r="B605" s="166" t="s">
        <v>2608</v>
      </c>
      <c r="C605" s="167" t="s">
        <v>2609</v>
      </c>
      <c r="D605" s="166" t="s">
        <v>274</v>
      </c>
      <c r="E605" s="168">
        <v>1E-3</v>
      </c>
      <c r="F605" s="168">
        <v>1E-3</v>
      </c>
    </row>
    <row r="606" spans="1:7" s="75" customFormat="1" outlineLevel="1">
      <c r="A606" s="169" t="s">
        <v>3180</v>
      </c>
      <c r="B606" s="170" t="s">
        <v>2626</v>
      </c>
      <c r="C606" s="171" t="s">
        <v>2627</v>
      </c>
      <c r="D606" s="170" t="s">
        <v>1955</v>
      </c>
      <c r="E606" s="172">
        <v>20</v>
      </c>
      <c r="F606" s="172">
        <v>20</v>
      </c>
    </row>
    <row r="607" spans="1:7" s="70" customFormat="1">
      <c r="A607" s="145" t="s">
        <v>1463</v>
      </c>
      <c r="B607" s="146" t="s">
        <v>405</v>
      </c>
      <c r="C607" s="146" t="s">
        <v>2736</v>
      </c>
      <c r="D607" s="147" t="s">
        <v>400</v>
      </c>
      <c r="E607" s="313">
        <v>50</v>
      </c>
      <c r="F607" s="314"/>
      <c r="G607" s="148"/>
    </row>
    <row r="608" spans="1:7" s="70" customFormat="1" ht="25.5">
      <c r="A608" s="145" t="s">
        <v>1475</v>
      </c>
      <c r="B608" s="146" t="s">
        <v>3181</v>
      </c>
      <c r="C608" s="146" t="s">
        <v>3182</v>
      </c>
      <c r="D608" s="147" t="s">
        <v>1007</v>
      </c>
      <c r="E608" s="311">
        <v>0.1</v>
      </c>
      <c r="F608" s="312"/>
      <c r="G608" s="148"/>
    </row>
    <row r="609" spans="1:7" s="74" customFormat="1" outlineLevel="1">
      <c r="A609" s="149" t="s">
        <v>3183</v>
      </c>
      <c r="B609" s="150" t="s">
        <v>231</v>
      </c>
      <c r="C609" s="151" t="s">
        <v>236</v>
      </c>
      <c r="D609" s="150" t="s">
        <v>237</v>
      </c>
      <c r="E609" s="152">
        <v>67.22</v>
      </c>
      <c r="F609" s="152">
        <v>6.7220000000000004</v>
      </c>
    </row>
    <row r="610" spans="1:7" s="75" customFormat="1" outlineLevel="1">
      <c r="A610" s="153" t="s">
        <v>3184</v>
      </c>
      <c r="B610" s="154" t="s">
        <v>239</v>
      </c>
      <c r="C610" s="155" t="s">
        <v>240</v>
      </c>
      <c r="D610" s="154" t="s">
        <v>237</v>
      </c>
      <c r="E610" s="156">
        <v>21.11</v>
      </c>
      <c r="F610" s="156">
        <v>2.1110000000000002</v>
      </c>
    </row>
    <row r="611" spans="1:7" s="76" customFormat="1" ht="24" outlineLevel="1">
      <c r="A611" s="157" t="s">
        <v>3185</v>
      </c>
      <c r="B611" s="158" t="s">
        <v>285</v>
      </c>
      <c r="C611" s="159" t="s">
        <v>286</v>
      </c>
      <c r="D611" s="158" t="s">
        <v>244</v>
      </c>
      <c r="E611" s="160">
        <v>21.11</v>
      </c>
      <c r="F611" s="160">
        <v>2.1110000000000002</v>
      </c>
    </row>
    <row r="612" spans="1:7" s="76" customFormat="1" outlineLevel="1">
      <c r="A612" s="161" t="s">
        <v>3186</v>
      </c>
      <c r="B612" s="162" t="s">
        <v>2523</v>
      </c>
      <c r="C612" s="163" t="s">
        <v>2524</v>
      </c>
      <c r="D612" s="162" t="s">
        <v>244</v>
      </c>
      <c r="E612" s="164">
        <v>42.22</v>
      </c>
      <c r="F612" s="164">
        <v>4.2220000000000004</v>
      </c>
    </row>
    <row r="613" spans="1:7" s="70" customFormat="1">
      <c r="A613" s="145" t="s">
        <v>1477</v>
      </c>
      <c r="B613" s="146" t="s">
        <v>405</v>
      </c>
      <c r="C613" s="146" t="s">
        <v>2735</v>
      </c>
      <c r="D613" s="147" t="s">
        <v>400</v>
      </c>
      <c r="E613" s="313">
        <v>26</v>
      </c>
      <c r="F613" s="314"/>
      <c r="G613" s="148"/>
    </row>
    <row r="614" spans="1:7" s="70" customFormat="1" ht="25.5">
      <c r="A614" s="145" t="s">
        <v>1479</v>
      </c>
      <c r="B614" s="146" t="s">
        <v>3187</v>
      </c>
      <c r="C614" s="146" t="s">
        <v>3188</v>
      </c>
      <c r="D614" s="147" t="s">
        <v>400</v>
      </c>
      <c r="E614" s="311">
        <v>1</v>
      </c>
      <c r="F614" s="312"/>
      <c r="G614" s="148"/>
    </row>
    <row r="615" spans="1:7" s="74" customFormat="1" outlineLevel="1">
      <c r="A615" s="149" t="s">
        <v>3189</v>
      </c>
      <c r="B615" s="150" t="s">
        <v>231</v>
      </c>
      <c r="C615" s="151" t="s">
        <v>236</v>
      </c>
      <c r="D615" s="150" t="s">
        <v>237</v>
      </c>
      <c r="E615" s="152">
        <v>36</v>
      </c>
      <c r="F615" s="152">
        <v>36</v>
      </c>
    </row>
    <row r="616" spans="1:7" s="70" customFormat="1">
      <c r="A616" s="145" t="s">
        <v>1481</v>
      </c>
      <c r="B616" s="146" t="s">
        <v>561</v>
      </c>
      <c r="C616" s="146" t="s">
        <v>2810</v>
      </c>
      <c r="D616" s="147" t="s">
        <v>400</v>
      </c>
      <c r="E616" s="313">
        <v>1</v>
      </c>
      <c r="F616" s="314"/>
      <c r="G616" s="148"/>
    </row>
    <row r="617" spans="1:7" s="70" customFormat="1">
      <c r="A617" s="145" t="s">
        <v>1483</v>
      </c>
      <c r="B617" s="146" t="s">
        <v>561</v>
      </c>
      <c r="C617" s="146" t="s">
        <v>2811</v>
      </c>
      <c r="D617" s="147" t="s">
        <v>400</v>
      </c>
      <c r="E617" s="313">
        <v>2</v>
      </c>
      <c r="F617" s="314"/>
      <c r="G617" s="148"/>
    </row>
    <row r="618" spans="1:7" s="70" customFormat="1" ht="25.5">
      <c r="A618" s="145" t="s">
        <v>1485</v>
      </c>
      <c r="B618" s="146" t="s">
        <v>3187</v>
      </c>
      <c r="C618" s="146" t="s">
        <v>3190</v>
      </c>
      <c r="D618" s="147" t="s">
        <v>400</v>
      </c>
      <c r="E618" s="311">
        <v>1</v>
      </c>
      <c r="F618" s="312"/>
      <c r="G618" s="148"/>
    </row>
    <row r="619" spans="1:7" s="74" customFormat="1" outlineLevel="1">
      <c r="A619" s="149" t="s">
        <v>3191</v>
      </c>
      <c r="B619" s="150" t="s">
        <v>231</v>
      </c>
      <c r="C619" s="151" t="s">
        <v>236</v>
      </c>
      <c r="D619" s="150" t="s">
        <v>237</v>
      </c>
      <c r="E619" s="152">
        <v>36</v>
      </c>
      <c r="F619" s="152">
        <v>36</v>
      </c>
    </row>
    <row r="620" spans="1:7" s="70" customFormat="1">
      <c r="A620" s="145" t="s">
        <v>1487</v>
      </c>
      <c r="B620" s="146" t="s">
        <v>561</v>
      </c>
      <c r="C620" s="146" t="s">
        <v>2813</v>
      </c>
      <c r="D620" s="147" t="s">
        <v>400</v>
      </c>
      <c r="E620" s="313">
        <v>1</v>
      </c>
      <c r="F620" s="314"/>
      <c r="G620" s="148"/>
    </row>
    <row r="621" spans="1:7" s="70" customFormat="1">
      <c r="A621" s="145" t="s">
        <v>1489</v>
      </c>
      <c r="B621" s="146" t="s">
        <v>405</v>
      </c>
      <c r="C621" s="146" t="s">
        <v>2734</v>
      </c>
      <c r="D621" s="147" t="s">
        <v>400</v>
      </c>
      <c r="E621" s="313">
        <v>1</v>
      </c>
      <c r="F621" s="314"/>
      <c r="G621" s="148"/>
    </row>
    <row r="622" spans="1:7" s="70" customFormat="1">
      <c r="A622" s="145" t="s">
        <v>1491</v>
      </c>
      <c r="B622" s="146" t="s">
        <v>3192</v>
      </c>
      <c r="C622" s="146" t="s">
        <v>3193</v>
      </c>
      <c r="D622" s="147" t="s">
        <v>400</v>
      </c>
      <c r="E622" s="311">
        <v>1</v>
      </c>
      <c r="F622" s="312"/>
      <c r="G622" s="148"/>
    </row>
    <row r="623" spans="1:7" s="74" customFormat="1" outlineLevel="1">
      <c r="A623" s="149" t="s">
        <v>3194</v>
      </c>
      <c r="B623" s="150" t="s">
        <v>231</v>
      </c>
      <c r="C623" s="151" t="s">
        <v>236</v>
      </c>
      <c r="D623" s="150" t="s">
        <v>237</v>
      </c>
      <c r="E623" s="152">
        <v>2</v>
      </c>
      <c r="F623" s="152">
        <v>2</v>
      </c>
    </row>
    <row r="624" spans="1:7" s="75" customFormat="1" outlineLevel="1">
      <c r="A624" s="165" t="s">
        <v>3195</v>
      </c>
      <c r="B624" s="166" t="s">
        <v>302</v>
      </c>
      <c r="C624" s="167" t="s">
        <v>2504</v>
      </c>
      <c r="D624" s="166" t="s">
        <v>274</v>
      </c>
      <c r="E624" s="168">
        <v>5.0999999999999997E-2</v>
      </c>
      <c r="F624" s="168">
        <v>5.0999999999999997E-2</v>
      </c>
    </row>
    <row r="625" spans="1:7" s="75" customFormat="1" outlineLevel="1">
      <c r="A625" s="165" t="s">
        <v>3196</v>
      </c>
      <c r="B625" s="166" t="s">
        <v>2659</v>
      </c>
      <c r="C625" s="167" t="s">
        <v>2660</v>
      </c>
      <c r="D625" s="166" t="s">
        <v>396</v>
      </c>
      <c r="E625" s="168">
        <v>0.4</v>
      </c>
      <c r="F625" s="168">
        <v>0.4</v>
      </c>
    </row>
    <row r="626" spans="1:7" s="70" customFormat="1">
      <c r="A626" s="145" t="s">
        <v>1493</v>
      </c>
      <c r="B626" s="146" t="s">
        <v>561</v>
      </c>
      <c r="C626" s="146" t="s">
        <v>2812</v>
      </c>
      <c r="D626" s="147" t="s">
        <v>400</v>
      </c>
      <c r="E626" s="313">
        <v>1</v>
      </c>
      <c r="F626" s="314"/>
      <c r="G626" s="148"/>
    </row>
    <row r="627" spans="1:7" s="70" customFormat="1">
      <c r="A627" s="145" t="s">
        <v>1495</v>
      </c>
      <c r="B627" s="146" t="s">
        <v>405</v>
      </c>
      <c r="C627" s="146" t="s">
        <v>2733</v>
      </c>
      <c r="D627" s="147" t="s">
        <v>400</v>
      </c>
      <c r="E627" s="313">
        <v>1</v>
      </c>
      <c r="F627" s="314"/>
      <c r="G627" s="148"/>
    </row>
    <row r="628" spans="1:7" s="70" customFormat="1">
      <c r="A628" s="145" t="s">
        <v>277</v>
      </c>
      <c r="B628" s="146" t="s">
        <v>405</v>
      </c>
      <c r="C628" s="146" t="s">
        <v>2732</v>
      </c>
      <c r="D628" s="147" t="s">
        <v>400</v>
      </c>
      <c r="E628" s="313">
        <v>1</v>
      </c>
      <c r="F628" s="314"/>
      <c r="G628" s="148"/>
    </row>
    <row r="629" spans="1:7" s="70" customFormat="1" ht="25.5">
      <c r="A629" s="145" t="s">
        <v>1519</v>
      </c>
      <c r="B629" s="146" t="s">
        <v>246</v>
      </c>
      <c r="C629" s="146" t="s">
        <v>247</v>
      </c>
      <c r="D629" s="147" t="s">
        <v>248</v>
      </c>
      <c r="E629" s="311">
        <v>1.6799999999999999E-2</v>
      </c>
      <c r="F629" s="312"/>
      <c r="G629" s="148"/>
    </row>
    <row r="630" spans="1:7" s="74" customFormat="1" outlineLevel="1">
      <c r="A630" s="149" t="s">
        <v>1522</v>
      </c>
      <c r="B630" s="150" t="s">
        <v>231</v>
      </c>
      <c r="C630" s="151" t="s">
        <v>236</v>
      </c>
      <c r="D630" s="150" t="s">
        <v>237</v>
      </c>
      <c r="E630" s="152">
        <v>154</v>
      </c>
      <c r="F630" s="152">
        <v>2.5872000000000002</v>
      </c>
    </row>
    <row r="631" spans="1:7" s="70" customFormat="1">
      <c r="A631" s="145" t="s">
        <v>1531</v>
      </c>
      <c r="B631" s="146" t="s">
        <v>405</v>
      </c>
      <c r="C631" s="146" t="s">
        <v>2731</v>
      </c>
      <c r="D631" s="147" t="s">
        <v>1296</v>
      </c>
      <c r="E631" s="313">
        <v>7</v>
      </c>
      <c r="F631" s="314"/>
      <c r="G631" s="148"/>
    </row>
    <row r="632" spans="1:7" s="70" customFormat="1" ht="25.5">
      <c r="A632" s="145" t="s">
        <v>1540</v>
      </c>
      <c r="B632" s="146" t="s">
        <v>257</v>
      </c>
      <c r="C632" s="146" t="s">
        <v>258</v>
      </c>
      <c r="D632" s="147" t="s">
        <v>248</v>
      </c>
      <c r="E632" s="311">
        <v>1.6799999999999999E-2</v>
      </c>
      <c r="F632" s="312"/>
      <c r="G632" s="148"/>
    </row>
    <row r="633" spans="1:7" s="74" customFormat="1" outlineLevel="1">
      <c r="A633" s="149" t="s">
        <v>1543</v>
      </c>
      <c r="B633" s="150" t="s">
        <v>231</v>
      </c>
      <c r="C633" s="151" t="s">
        <v>236</v>
      </c>
      <c r="D633" s="150" t="s">
        <v>237</v>
      </c>
      <c r="E633" s="152">
        <v>97.2</v>
      </c>
      <c r="F633" s="152">
        <v>1.633</v>
      </c>
    </row>
    <row r="634" spans="1:7" s="70" customFormat="1" ht="13.5" thickBot="1">
      <c r="A634" s="328"/>
      <c r="B634" s="329"/>
      <c r="C634" s="329"/>
      <c r="D634" s="329"/>
      <c r="E634" s="329"/>
      <c r="F634" s="330"/>
      <c r="G634" s="133"/>
    </row>
    <row r="635" spans="1:7" s="70" customFormat="1" ht="13.5" thickTop="1">
      <c r="A635" s="331" t="s">
        <v>2442</v>
      </c>
      <c r="B635" s="332"/>
      <c r="C635" s="332"/>
      <c r="D635" s="176"/>
      <c r="E635" s="177"/>
      <c r="F635" s="178"/>
      <c r="G635" s="148"/>
    </row>
    <row r="636" spans="1:7" s="70" customFormat="1">
      <c r="A636" s="287"/>
      <c r="B636" s="288"/>
      <c r="C636" s="288"/>
      <c r="D636" s="288"/>
      <c r="E636" s="288"/>
      <c r="F636" s="326"/>
      <c r="G636" s="133"/>
    </row>
    <row r="637" spans="1:7" s="70" customFormat="1">
      <c r="A637" s="182"/>
      <c r="B637" s="183"/>
      <c r="C637" s="184" t="s">
        <v>2443</v>
      </c>
      <c r="D637" s="185"/>
      <c r="E637" s="186"/>
      <c r="F637" s="187"/>
      <c r="G637" s="133"/>
    </row>
    <row r="638" spans="1:7" s="70" customFormat="1">
      <c r="A638" s="188" t="s">
        <v>231</v>
      </c>
      <c r="B638" s="189" t="s">
        <v>231</v>
      </c>
      <c r="C638" s="189" t="s">
        <v>236</v>
      </c>
      <c r="D638" s="190" t="s">
        <v>237</v>
      </c>
      <c r="E638" s="191"/>
      <c r="F638" s="191">
        <v>2256.1037000000001</v>
      </c>
      <c r="G638" s="133"/>
    </row>
    <row r="639" spans="1:7" s="70" customFormat="1">
      <c r="A639" s="188" t="s">
        <v>245</v>
      </c>
      <c r="B639" s="189" t="s">
        <v>239</v>
      </c>
      <c r="C639" s="189" t="s">
        <v>240</v>
      </c>
      <c r="D639" s="190" t="s">
        <v>237</v>
      </c>
      <c r="E639" s="191"/>
      <c r="F639" s="191">
        <v>113.4529</v>
      </c>
      <c r="G639" s="133"/>
    </row>
    <row r="640" spans="1:7" s="70" customFormat="1" hidden="1">
      <c r="A640" s="182"/>
      <c r="B640" s="183"/>
      <c r="C640" s="184" t="s">
        <v>2503</v>
      </c>
      <c r="D640" s="185"/>
      <c r="E640" s="186"/>
      <c r="F640" s="187"/>
      <c r="G640" s="133"/>
    </row>
    <row r="641" spans="1:7" s="70" customFormat="1" hidden="1">
      <c r="A641" s="188" t="s">
        <v>239</v>
      </c>
      <c r="B641" s="189" t="s">
        <v>302</v>
      </c>
      <c r="C641" s="189" t="s">
        <v>2504</v>
      </c>
      <c r="D641" s="190" t="s">
        <v>274</v>
      </c>
      <c r="E641" s="191"/>
      <c r="F641" s="191">
        <v>1.236</v>
      </c>
      <c r="G641" s="133"/>
    </row>
    <row r="642" spans="1:7" s="70" customFormat="1" hidden="1">
      <c r="A642" s="182"/>
      <c r="B642" s="183"/>
      <c r="C642" s="184" t="s">
        <v>2444</v>
      </c>
      <c r="D642" s="185"/>
      <c r="E642" s="186"/>
      <c r="F642" s="187"/>
      <c r="G642" s="133"/>
    </row>
    <row r="643" spans="1:7" s="70" customFormat="1" hidden="1">
      <c r="A643" s="188" t="s">
        <v>256</v>
      </c>
      <c r="B643" s="189" t="s">
        <v>331</v>
      </c>
      <c r="C643" s="189" t="s">
        <v>332</v>
      </c>
      <c r="D643" s="190" t="s">
        <v>244</v>
      </c>
      <c r="E643" s="191"/>
      <c r="F643" s="191">
        <v>4.5959000000000003</v>
      </c>
      <c r="G643" s="133"/>
    </row>
    <row r="644" spans="1:7" s="70" customFormat="1" hidden="1">
      <c r="A644" s="188" t="s">
        <v>260</v>
      </c>
      <c r="B644" s="189" t="s">
        <v>1116</v>
      </c>
      <c r="C644" s="189" t="s">
        <v>2506</v>
      </c>
      <c r="D644" s="190" t="s">
        <v>244</v>
      </c>
      <c r="E644" s="191"/>
      <c r="F644" s="191">
        <v>1.6333</v>
      </c>
      <c r="G644" s="133"/>
    </row>
    <row r="645" spans="1:7" s="70" customFormat="1" hidden="1">
      <c r="A645" s="188" t="s">
        <v>271</v>
      </c>
      <c r="B645" s="189" t="s">
        <v>1255</v>
      </c>
      <c r="C645" s="189" t="s">
        <v>1256</v>
      </c>
      <c r="D645" s="190" t="s">
        <v>244</v>
      </c>
      <c r="E645" s="191"/>
      <c r="F645" s="191">
        <v>78.696100000000001</v>
      </c>
      <c r="G645" s="133"/>
    </row>
    <row r="646" spans="1:7" s="70" customFormat="1" ht="24" hidden="1">
      <c r="A646" s="188" t="s">
        <v>279</v>
      </c>
      <c r="B646" s="189" t="s">
        <v>285</v>
      </c>
      <c r="C646" s="189" t="s">
        <v>286</v>
      </c>
      <c r="D646" s="190" t="s">
        <v>244</v>
      </c>
      <c r="E646" s="191"/>
      <c r="F646" s="191">
        <v>2.5859000000000001</v>
      </c>
      <c r="G646" s="133"/>
    </row>
    <row r="647" spans="1:7" s="70" customFormat="1" ht="24" hidden="1">
      <c r="A647" s="188" t="s">
        <v>290</v>
      </c>
      <c r="B647" s="189" t="s">
        <v>337</v>
      </c>
      <c r="C647" s="189" t="s">
        <v>338</v>
      </c>
      <c r="D647" s="190" t="s">
        <v>244</v>
      </c>
      <c r="E647" s="191"/>
      <c r="F647" s="191">
        <v>1.7770999999999999</v>
      </c>
      <c r="G647" s="133"/>
    </row>
    <row r="648" spans="1:7" s="70" customFormat="1" ht="24" hidden="1">
      <c r="A648" s="188" t="s">
        <v>302</v>
      </c>
      <c r="B648" s="189" t="s">
        <v>2507</v>
      </c>
      <c r="C648" s="189" t="s">
        <v>2508</v>
      </c>
      <c r="D648" s="190" t="s">
        <v>244</v>
      </c>
      <c r="E648" s="191"/>
      <c r="F648" s="191">
        <v>0.80600000000000005</v>
      </c>
      <c r="G648" s="133"/>
    </row>
    <row r="649" spans="1:7" s="70" customFormat="1" hidden="1">
      <c r="A649" s="188" t="s">
        <v>315</v>
      </c>
      <c r="B649" s="189" t="s">
        <v>2509</v>
      </c>
      <c r="C649" s="189" t="s">
        <v>2510</v>
      </c>
      <c r="D649" s="190" t="s">
        <v>244</v>
      </c>
      <c r="E649" s="191"/>
      <c r="F649" s="191">
        <v>8.7650000000000006</v>
      </c>
      <c r="G649" s="133"/>
    </row>
    <row r="650" spans="1:7" s="70" customFormat="1" hidden="1">
      <c r="A650" s="188" t="s">
        <v>325</v>
      </c>
      <c r="B650" s="189" t="s">
        <v>2511</v>
      </c>
      <c r="C650" s="189" t="s">
        <v>2512</v>
      </c>
      <c r="D650" s="190" t="s">
        <v>244</v>
      </c>
      <c r="E650" s="191"/>
      <c r="F650" s="191">
        <v>0.13408200000000001</v>
      </c>
      <c r="G650" s="133"/>
    </row>
    <row r="651" spans="1:7" s="70" customFormat="1" hidden="1">
      <c r="A651" s="188" t="s">
        <v>368</v>
      </c>
      <c r="B651" s="189" t="s">
        <v>2513</v>
      </c>
      <c r="C651" s="189" t="s">
        <v>2514</v>
      </c>
      <c r="D651" s="190" t="s">
        <v>244</v>
      </c>
      <c r="E651" s="191"/>
      <c r="F651" s="191">
        <v>0.48</v>
      </c>
      <c r="G651" s="133"/>
    </row>
    <row r="652" spans="1:7" s="70" customFormat="1" ht="24" hidden="1">
      <c r="A652" s="188" t="s">
        <v>404</v>
      </c>
      <c r="B652" s="189" t="s">
        <v>2515</v>
      </c>
      <c r="C652" s="189" t="s">
        <v>2516</v>
      </c>
      <c r="D652" s="190" t="s">
        <v>244</v>
      </c>
      <c r="E652" s="191"/>
      <c r="F652" s="191">
        <v>0.94979999999999998</v>
      </c>
      <c r="G652" s="133"/>
    </row>
    <row r="653" spans="1:7" s="70" customFormat="1" hidden="1">
      <c r="A653" s="188" t="s">
        <v>408</v>
      </c>
      <c r="B653" s="189" t="s">
        <v>2517</v>
      </c>
      <c r="C653" s="189" t="s">
        <v>2518</v>
      </c>
      <c r="D653" s="190" t="s">
        <v>244</v>
      </c>
      <c r="E653" s="191"/>
      <c r="F653" s="191">
        <v>0.75519999999999998</v>
      </c>
      <c r="G653" s="133"/>
    </row>
    <row r="654" spans="1:7" s="70" customFormat="1" hidden="1">
      <c r="A654" s="188" t="s">
        <v>422</v>
      </c>
      <c r="B654" s="189" t="s">
        <v>1965</v>
      </c>
      <c r="C654" s="189" t="s">
        <v>1966</v>
      </c>
      <c r="D654" s="190" t="s">
        <v>244</v>
      </c>
      <c r="E654" s="191"/>
      <c r="F654" s="191">
        <v>1.7299999999999999E-2</v>
      </c>
      <c r="G654" s="133"/>
    </row>
    <row r="655" spans="1:7" s="70" customFormat="1" ht="24" hidden="1">
      <c r="A655" s="188" t="s">
        <v>430</v>
      </c>
      <c r="B655" s="189" t="s">
        <v>2519</v>
      </c>
      <c r="C655" s="189" t="s">
        <v>2520</v>
      </c>
      <c r="D655" s="190" t="s">
        <v>244</v>
      </c>
      <c r="E655" s="191"/>
      <c r="F655" s="191">
        <v>0.6</v>
      </c>
      <c r="G655" s="133"/>
    </row>
    <row r="656" spans="1:7" s="70" customFormat="1" hidden="1">
      <c r="A656" s="188" t="s">
        <v>445</v>
      </c>
      <c r="B656" s="189" t="s">
        <v>578</v>
      </c>
      <c r="C656" s="189" t="s">
        <v>579</v>
      </c>
      <c r="D656" s="190" t="s">
        <v>244</v>
      </c>
      <c r="E656" s="191"/>
      <c r="F656" s="191">
        <v>10.2317</v>
      </c>
      <c r="G656" s="133"/>
    </row>
    <row r="657" spans="1:7" s="70" customFormat="1" hidden="1">
      <c r="A657" s="188" t="s">
        <v>461</v>
      </c>
      <c r="B657" s="189" t="s">
        <v>512</v>
      </c>
      <c r="C657" s="189" t="s">
        <v>344</v>
      </c>
      <c r="D657" s="190" t="s">
        <v>244</v>
      </c>
      <c r="E657" s="191"/>
      <c r="F657" s="191">
        <v>1.7561</v>
      </c>
      <c r="G657" s="133"/>
    </row>
    <row r="658" spans="1:7" s="70" customFormat="1" hidden="1">
      <c r="A658" s="188" t="s">
        <v>463</v>
      </c>
      <c r="B658" s="189" t="s">
        <v>343</v>
      </c>
      <c r="C658" s="189" t="s">
        <v>344</v>
      </c>
      <c r="D658" s="190" t="s">
        <v>244</v>
      </c>
      <c r="E658" s="191"/>
      <c r="F658" s="191">
        <v>6.2758000000000003</v>
      </c>
      <c r="G658" s="133"/>
    </row>
    <row r="659" spans="1:7" s="70" customFormat="1" hidden="1">
      <c r="A659" s="188" t="s">
        <v>465</v>
      </c>
      <c r="B659" s="189" t="s">
        <v>2521</v>
      </c>
      <c r="C659" s="189" t="s">
        <v>2522</v>
      </c>
      <c r="D659" s="190" t="s">
        <v>244</v>
      </c>
      <c r="E659" s="191"/>
      <c r="F659" s="191">
        <v>0.79120000000000001</v>
      </c>
      <c r="G659" s="133"/>
    </row>
    <row r="660" spans="1:7" s="70" customFormat="1" hidden="1">
      <c r="A660" s="188" t="s">
        <v>466</v>
      </c>
      <c r="B660" s="189" t="s">
        <v>385</v>
      </c>
      <c r="C660" s="189" t="s">
        <v>386</v>
      </c>
      <c r="D660" s="190" t="s">
        <v>244</v>
      </c>
      <c r="E660" s="191"/>
      <c r="F660" s="191">
        <v>5.4112999999999998</v>
      </c>
      <c r="G660" s="133"/>
    </row>
    <row r="661" spans="1:7" s="70" customFormat="1" hidden="1">
      <c r="A661" s="188" t="s">
        <v>469</v>
      </c>
      <c r="B661" s="189" t="s">
        <v>2180</v>
      </c>
      <c r="C661" s="189" t="s">
        <v>1385</v>
      </c>
      <c r="D661" s="190" t="s">
        <v>244</v>
      </c>
      <c r="E661" s="191"/>
      <c r="F661" s="191">
        <v>0.7</v>
      </c>
      <c r="G661" s="133"/>
    </row>
    <row r="662" spans="1:7" s="70" customFormat="1" hidden="1">
      <c r="A662" s="188" t="s">
        <v>486</v>
      </c>
      <c r="B662" s="189" t="s">
        <v>2523</v>
      </c>
      <c r="C662" s="189" t="s">
        <v>2524</v>
      </c>
      <c r="D662" s="190" t="s">
        <v>244</v>
      </c>
      <c r="E662" s="191"/>
      <c r="F662" s="191">
        <v>4.2220000000000004</v>
      </c>
      <c r="G662" s="133"/>
    </row>
    <row r="663" spans="1:7" s="70" customFormat="1" hidden="1">
      <c r="A663" s="188" t="s">
        <v>496</v>
      </c>
      <c r="B663" s="189" t="s">
        <v>1384</v>
      </c>
      <c r="C663" s="189" t="s">
        <v>1385</v>
      </c>
      <c r="D663" s="190" t="s">
        <v>244</v>
      </c>
      <c r="E663" s="191"/>
      <c r="F663" s="191">
        <v>5.7134999999999998</v>
      </c>
      <c r="G663" s="133"/>
    </row>
    <row r="664" spans="1:7" s="70" customFormat="1" hidden="1">
      <c r="A664" s="188" t="s">
        <v>505</v>
      </c>
      <c r="B664" s="189" t="s">
        <v>2525</v>
      </c>
      <c r="C664" s="189" t="s">
        <v>2526</v>
      </c>
      <c r="D664" s="190" t="s">
        <v>244</v>
      </c>
      <c r="E664" s="191"/>
      <c r="F664" s="191">
        <v>2.9232</v>
      </c>
      <c r="G664" s="133"/>
    </row>
    <row r="665" spans="1:7" s="70" customFormat="1" hidden="1">
      <c r="A665" s="182"/>
      <c r="B665" s="183"/>
      <c r="C665" s="184" t="s">
        <v>2445</v>
      </c>
      <c r="D665" s="185"/>
      <c r="E665" s="186"/>
      <c r="F665" s="187"/>
      <c r="G665" s="133"/>
    </row>
    <row r="666" spans="1:7" s="70" customFormat="1" ht="24" hidden="1">
      <c r="A666" s="188" t="s">
        <v>513</v>
      </c>
      <c r="B666" s="189" t="s">
        <v>2527</v>
      </c>
      <c r="C666" s="189" t="s">
        <v>2528</v>
      </c>
      <c r="D666" s="190" t="s">
        <v>274</v>
      </c>
      <c r="E666" s="191"/>
      <c r="F666" s="191">
        <v>8.8000000000000005E-3</v>
      </c>
      <c r="G666" s="133"/>
    </row>
    <row r="667" spans="1:7" s="70" customFormat="1" hidden="1">
      <c r="A667" s="188" t="s">
        <v>515</v>
      </c>
      <c r="B667" s="189" t="s">
        <v>2529</v>
      </c>
      <c r="C667" s="189" t="s">
        <v>2530</v>
      </c>
      <c r="D667" s="190" t="s">
        <v>396</v>
      </c>
      <c r="E667" s="191"/>
      <c r="F667" s="191">
        <v>5.6</v>
      </c>
      <c r="G667" s="133"/>
    </row>
    <row r="668" spans="1:7" s="70" customFormat="1" hidden="1">
      <c r="A668" s="188" t="s">
        <v>518</v>
      </c>
      <c r="B668" s="189" t="s">
        <v>299</v>
      </c>
      <c r="C668" s="189" t="s">
        <v>300</v>
      </c>
      <c r="D668" s="190" t="s">
        <v>270</v>
      </c>
      <c r="E668" s="191"/>
      <c r="F668" s="191">
        <v>8.1716999999999995</v>
      </c>
      <c r="G668" s="133"/>
    </row>
    <row r="669" spans="1:7" s="70" customFormat="1" hidden="1">
      <c r="A669" s="188" t="s">
        <v>541</v>
      </c>
      <c r="B669" s="189" t="s">
        <v>2531</v>
      </c>
      <c r="C669" s="189" t="s">
        <v>2532</v>
      </c>
      <c r="D669" s="190" t="s">
        <v>270</v>
      </c>
      <c r="E669" s="191"/>
      <c r="F669" s="191">
        <v>5.6000000000000001E-2</v>
      </c>
      <c r="G669" s="133"/>
    </row>
    <row r="670" spans="1:7" s="70" customFormat="1" hidden="1">
      <c r="A670" s="188" t="s">
        <v>560</v>
      </c>
      <c r="B670" s="189" t="s">
        <v>2533</v>
      </c>
      <c r="C670" s="189" t="s">
        <v>2534</v>
      </c>
      <c r="D670" s="190" t="s">
        <v>270</v>
      </c>
      <c r="E670" s="191"/>
      <c r="F670" s="191">
        <v>6.0000000000000001E-3</v>
      </c>
      <c r="G670" s="133"/>
    </row>
    <row r="671" spans="1:7" s="70" customFormat="1" hidden="1">
      <c r="A671" s="188" t="s">
        <v>562</v>
      </c>
      <c r="B671" s="189" t="s">
        <v>2535</v>
      </c>
      <c r="C671" s="189" t="s">
        <v>2536</v>
      </c>
      <c r="D671" s="190" t="s">
        <v>2537</v>
      </c>
      <c r="E671" s="191"/>
      <c r="F671" s="191">
        <v>140</v>
      </c>
      <c r="G671" s="133"/>
    </row>
    <row r="672" spans="1:7" s="70" customFormat="1" hidden="1">
      <c r="A672" s="188" t="s">
        <v>563</v>
      </c>
      <c r="B672" s="189" t="s">
        <v>2538</v>
      </c>
      <c r="C672" s="189" t="s">
        <v>2539</v>
      </c>
      <c r="D672" s="190" t="s">
        <v>274</v>
      </c>
      <c r="E672" s="191"/>
      <c r="F672" s="191">
        <v>4.17E-4</v>
      </c>
      <c r="G672" s="133"/>
    </row>
    <row r="673" spans="1:7" s="70" customFormat="1" hidden="1">
      <c r="A673" s="188" t="s">
        <v>564</v>
      </c>
      <c r="B673" s="189" t="s">
        <v>2540</v>
      </c>
      <c r="C673" s="189" t="s">
        <v>2541</v>
      </c>
      <c r="D673" s="190" t="s">
        <v>274</v>
      </c>
      <c r="E673" s="191"/>
      <c r="F673" s="191">
        <v>3.0000000000000001E-5</v>
      </c>
      <c r="G673" s="133"/>
    </row>
    <row r="674" spans="1:7" s="70" customFormat="1" hidden="1">
      <c r="A674" s="188" t="s">
        <v>567</v>
      </c>
      <c r="B674" s="189" t="s">
        <v>1263</v>
      </c>
      <c r="C674" s="189" t="s">
        <v>1264</v>
      </c>
      <c r="D674" s="190" t="s">
        <v>274</v>
      </c>
      <c r="E674" s="191"/>
      <c r="F674" s="191">
        <v>5.463E-3</v>
      </c>
      <c r="G674" s="133"/>
    </row>
    <row r="675" spans="1:7" s="70" customFormat="1" hidden="1">
      <c r="A675" s="188" t="s">
        <v>598</v>
      </c>
      <c r="B675" s="189" t="s">
        <v>2542</v>
      </c>
      <c r="C675" s="189" t="s">
        <v>2543</v>
      </c>
      <c r="D675" s="190" t="s">
        <v>274</v>
      </c>
      <c r="E675" s="191"/>
      <c r="F675" s="191">
        <v>1.6000000000000001E-4</v>
      </c>
      <c r="G675" s="133"/>
    </row>
    <row r="676" spans="1:7" s="70" customFormat="1" hidden="1">
      <c r="A676" s="188" t="s">
        <v>614</v>
      </c>
      <c r="B676" s="189" t="s">
        <v>2544</v>
      </c>
      <c r="C676" s="189" t="s">
        <v>2545</v>
      </c>
      <c r="D676" s="190" t="s">
        <v>274</v>
      </c>
      <c r="E676" s="191"/>
      <c r="F676" s="191">
        <v>1.5E-5</v>
      </c>
      <c r="G676" s="133"/>
    </row>
    <row r="677" spans="1:7" s="70" customFormat="1" hidden="1">
      <c r="A677" s="188" t="s">
        <v>615</v>
      </c>
      <c r="B677" s="189" t="s">
        <v>350</v>
      </c>
      <c r="C677" s="189" t="s">
        <v>351</v>
      </c>
      <c r="D677" s="190" t="s">
        <v>274</v>
      </c>
      <c r="E677" s="191"/>
      <c r="F677" s="191">
        <v>1.2E-4</v>
      </c>
      <c r="G677" s="133"/>
    </row>
    <row r="678" spans="1:7" s="70" customFormat="1" hidden="1">
      <c r="A678" s="188" t="s">
        <v>617</v>
      </c>
      <c r="B678" s="189" t="s">
        <v>2546</v>
      </c>
      <c r="C678" s="189" t="s">
        <v>2547</v>
      </c>
      <c r="D678" s="190" t="s">
        <v>2548</v>
      </c>
      <c r="E678" s="191"/>
      <c r="F678" s="191">
        <v>0.12</v>
      </c>
      <c r="G678" s="133"/>
    </row>
    <row r="679" spans="1:7" s="70" customFormat="1" hidden="1">
      <c r="A679" s="188" t="s">
        <v>619</v>
      </c>
      <c r="B679" s="189" t="s">
        <v>2549</v>
      </c>
      <c r="C679" s="189" t="s">
        <v>2550</v>
      </c>
      <c r="D679" s="190" t="s">
        <v>1955</v>
      </c>
      <c r="E679" s="191"/>
      <c r="F679" s="191">
        <v>0.4</v>
      </c>
      <c r="G679" s="133"/>
    </row>
    <row r="680" spans="1:7" s="70" customFormat="1" hidden="1">
      <c r="A680" s="188" t="s">
        <v>621</v>
      </c>
      <c r="B680" s="189" t="s">
        <v>2551</v>
      </c>
      <c r="C680" s="189" t="s">
        <v>2552</v>
      </c>
      <c r="D680" s="190" t="s">
        <v>274</v>
      </c>
      <c r="E680" s="191"/>
      <c r="F680" s="191">
        <v>1.8000000000000001E-4</v>
      </c>
      <c r="G680" s="133"/>
    </row>
    <row r="681" spans="1:7" s="70" customFormat="1" hidden="1">
      <c r="A681" s="188" t="s">
        <v>642</v>
      </c>
      <c r="B681" s="189" t="s">
        <v>2553</v>
      </c>
      <c r="C681" s="189" t="s">
        <v>2554</v>
      </c>
      <c r="D681" s="190" t="s">
        <v>396</v>
      </c>
      <c r="E681" s="191"/>
      <c r="F681" s="191">
        <v>8.6039999999999992</v>
      </c>
      <c r="G681" s="133"/>
    </row>
    <row r="682" spans="1:7" s="70" customFormat="1" hidden="1">
      <c r="A682" s="188" t="s">
        <v>655</v>
      </c>
      <c r="B682" s="189" t="s">
        <v>2555</v>
      </c>
      <c r="C682" s="189" t="s">
        <v>1954</v>
      </c>
      <c r="D682" s="190" t="s">
        <v>1933</v>
      </c>
      <c r="E682" s="191"/>
      <c r="F682" s="191">
        <v>5.0999999999999996</v>
      </c>
      <c r="G682" s="133"/>
    </row>
    <row r="683" spans="1:7" s="70" customFormat="1" hidden="1">
      <c r="A683" s="188" t="s">
        <v>656</v>
      </c>
      <c r="B683" s="189" t="s">
        <v>2556</v>
      </c>
      <c r="C683" s="189" t="s">
        <v>2557</v>
      </c>
      <c r="D683" s="190" t="s">
        <v>396</v>
      </c>
      <c r="E683" s="191"/>
      <c r="F683" s="191">
        <v>6.2140000000000004</v>
      </c>
      <c r="G683" s="133"/>
    </row>
    <row r="684" spans="1:7" s="70" customFormat="1" hidden="1">
      <c r="A684" s="188" t="s">
        <v>657</v>
      </c>
      <c r="B684" s="189" t="s">
        <v>2558</v>
      </c>
      <c r="C684" s="189" t="s">
        <v>1264</v>
      </c>
      <c r="D684" s="190" t="s">
        <v>396</v>
      </c>
      <c r="E684" s="191"/>
      <c r="F684" s="191">
        <v>0.32</v>
      </c>
      <c r="G684" s="133"/>
    </row>
    <row r="685" spans="1:7" s="70" customFormat="1" hidden="1">
      <c r="A685" s="188" t="s">
        <v>659</v>
      </c>
      <c r="B685" s="189" t="s">
        <v>2559</v>
      </c>
      <c r="C685" s="189" t="s">
        <v>2560</v>
      </c>
      <c r="D685" s="190" t="s">
        <v>396</v>
      </c>
      <c r="E685" s="191"/>
      <c r="F685" s="191">
        <v>2.3268E-2</v>
      </c>
      <c r="G685" s="133"/>
    </row>
    <row r="686" spans="1:7" s="70" customFormat="1" hidden="1">
      <c r="A686" s="188" t="s">
        <v>660</v>
      </c>
      <c r="B686" s="189" t="s">
        <v>1836</v>
      </c>
      <c r="C686" s="189" t="s">
        <v>1837</v>
      </c>
      <c r="D686" s="190" t="s">
        <v>274</v>
      </c>
      <c r="E686" s="191"/>
      <c r="F686" s="191">
        <v>5.5574999999999999E-2</v>
      </c>
      <c r="G686" s="133"/>
    </row>
    <row r="687" spans="1:7" s="70" customFormat="1" hidden="1">
      <c r="A687" s="188" t="s">
        <v>661</v>
      </c>
      <c r="B687" s="189" t="s">
        <v>2561</v>
      </c>
      <c r="C687" s="189" t="s">
        <v>2562</v>
      </c>
      <c r="D687" s="190" t="s">
        <v>274</v>
      </c>
      <c r="E687" s="191"/>
      <c r="F687" s="191">
        <v>4.0200000000000001E-4</v>
      </c>
      <c r="G687" s="133"/>
    </row>
    <row r="688" spans="1:7" s="70" customFormat="1" ht="24" hidden="1">
      <c r="A688" s="188" t="s">
        <v>663</v>
      </c>
      <c r="B688" s="189" t="s">
        <v>2563</v>
      </c>
      <c r="C688" s="189" t="s">
        <v>2564</v>
      </c>
      <c r="D688" s="190" t="s">
        <v>274</v>
      </c>
      <c r="E688" s="191"/>
      <c r="F688" s="191">
        <v>9.9999999999999995E-7</v>
      </c>
      <c r="G688" s="133"/>
    </row>
    <row r="689" spans="1:7" s="70" customFormat="1" hidden="1">
      <c r="A689" s="188" t="s">
        <v>684</v>
      </c>
      <c r="B689" s="189" t="s">
        <v>2565</v>
      </c>
      <c r="C689" s="189" t="s">
        <v>2566</v>
      </c>
      <c r="D689" s="190" t="s">
        <v>396</v>
      </c>
      <c r="E689" s="191"/>
      <c r="F689" s="191">
        <v>5.8540000000000001</v>
      </c>
      <c r="G689" s="133"/>
    </row>
    <row r="690" spans="1:7" s="70" customFormat="1" hidden="1">
      <c r="A690" s="188" t="s">
        <v>697</v>
      </c>
      <c r="B690" s="189" t="s">
        <v>2567</v>
      </c>
      <c r="C690" s="189" t="s">
        <v>2568</v>
      </c>
      <c r="D690" s="190" t="s">
        <v>274</v>
      </c>
      <c r="E690" s="191"/>
      <c r="F690" s="191">
        <v>8.0000000000000007E-5</v>
      </c>
      <c r="G690" s="133"/>
    </row>
    <row r="691" spans="1:7" s="70" customFormat="1" hidden="1">
      <c r="A691" s="188" t="s">
        <v>698</v>
      </c>
      <c r="B691" s="189" t="s">
        <v>2569</v>
      </c>
      <c r="C691" s="189" t="s">
        <v>2570</v>
      </c>
      <c r="D691" s="190" t="s">
        <v>396</v>
      </c>
      <c r="E691" s="191"/>
      <c r="F691" s="191">
        <v>9.5999999999999992E-3</v>
      </c>
      <c r="G691" s="133"/>
    </row>
    <row r="692" spans="1:7" s="70" customFormat="1" hidden="1">
      <c r="A692" s="188" t="s">
        <v>700</v>
      </c>
      <c r="B692" s="189" t="s">
        <v>2571</v>
      </c>
      <c r="C692" s="189" t="s">
        <v>2572</v>
      </c>
      <c r="D692" s="190" t="s">
        <v>274</v>
      </c>
      <c r="E692" s="191"/>
      <c r="F692" s="191">
        <v>2.3609999999999998E-3</v>
      </c>
      <c r="G692" s="133"/>
    </row>
    <row r="693" spans="1:7" s="70" customFormat="1" hidden="1">
      <c r="A693" s="188" t="s">
        <v>721</v>
      </c>
      <c r="B693" s="189" t="s">
        <v>2573</v>
      </c>
      <c r="C693" s="189" t="s">
        <v>2574</v>
      </c>
      <c r="D693" s="190" t="s">
        <v>396</v>
      </c>
      <c r="E693" s="191"/>
      <c r="F693" s="191">
        <v>0.08</v>
      </c>
      <c r="G693" s="133"/>
    </row>
    <row r="694" spans="1:7" s="70" customFormat="1" hidden="1">
      <c r="A694" s="188" t="s">
        <v>734</v>
      </c>
      <c r="B694" s="189" t="s">
        <v>2575</v>
      </c>
      <c r="C694" s="189" t="s">
        <v>2576</v>
      </c>
      <c r="D694" s="190" t="s">
        <v>396</v>
      </c>
      <c r="E694" s="191"/>
      <c r="F694" s="191">
        <v>0.25596000000000002</v>
      </c>
      <c r="G694" s="133"/>
    </row>
    <row r="695" spans="1:7" s="70" customFormat="1" hidden="1">
      <c r="A695" s="188" t="s">
        <v>735</v>
      </c>
      <c r="B695" s="189" t="s">
        <v>2577</v>
      </c>
      <c r="C695" s="189" t="s">
        <v>2578</v>
      </c>
      <c r="D695" s="190" t="s">
        <v>274</v>
      </c>
      <c r="E695" s="191"/>
      <c r="F695" s="191">
        <v>3.79E-4</v>
      </c>
      <c r="G695" s="133"/>
    </row>
    <row r="696" spans="1:7" s="70" customFormat="1" hidden="1">
      <c r="A696" s="188" t="s">
        <v>736</v>
      </c>
      <c r="B696" s="189" t="s">
        <v>2579</v>
      </c>
      <c r="C696" s="189" t="s">
        <v>2576</v>
      </c>
      <c r="D696" s="190" t="s">
        <v>396</v>
      </c>
      <c r="E696" s="191"/>
      <c r="F696" s="191">
        <v>5.5000000000000003E-4</v>
      </c>
      <c r="G696" s="133"/>
    </row>
    <row r="697" spans="1:7" s="70" customFormat="1" hidden="1">
      <c r="A697" s="188" t="s">
        <v>737</v>
      </c>
      <c r="B697" s="189" t="s">
        <v>2580</v>
      </c>
      <c r="C697" s="189" t="s">
        <v>2581</v>
      </c>
      <c r="D697" s="190" t="s">
        <v>396</v>
      </c>
      <c r="E697" s="191"/>
      <c r="F697" s="191">
        <v>4.0495000000000001</v>
      </c>
      <c r="G697" s="133"/>
    </row>
    <row r="698" spans="1:7" s="70" customFormat="1" hidden="1">
      <c r="A698" s="188" t="s">
        <v>739</v>
      </c>
      <c r="B698" s="189" t="s">
        <v>2582</v>
      </c>
      <c r="C698" s="189" t="s">
        <v>2583</v>
      </c>
      <c r="D698" s="190" t="s">
        <v>274</v>
      </c>
      <c r="E698" s="191"/>
      <c r="F698" s="191">
        <v>2.5479999999999999E-3</v>
      </c>
      <c r="G698" s="133"/>
    </row>
    <row r="699" spans="1:7" s="70" customFormat="1" hidden="1">
      <c r="A699" s="188" t="s">
        <v>756</v>
      </c>
      <c r="B699" s="189" t="s">
        <v>2584</v>
      </c>
      <c r="C699" s="189" t="s">
        <v>2585</v>
      </c>
      <c r="D699" s="190" t="s">
        <v>274</v>
      </c>
      <c r="E699" s="191"/>
      <c r="F699" s="191">
        <v>5.0000000000000002E-5</v>
      </c>
      <c r="G699" s="133"/>
    </row>
    <row r="700" spans="1:7" s="70" customFormat="1" hidden="1">
      <c r="A700" s="188" t="s">
        <v>758</v>
      </c>
      <c r="B700" s="189" t="s">
        <v>749</v>
      </c>
      <c r="C700" s="189" t="s">
        <v>750</v>
      </c>
      <c r="D700" s="190" t="s">
        <v>274</v>
      </c>
      <c r="E700" s="191"/>
      <c r="F700" s="191">
        <v>3.5E-4</v>
      </c>
      <c r="G700" s="133"/>
    </row>
    <row r="701" spans="1:7" s="70" customFormat="1" hidden="1">
      <c r="A701" s="188" t="s">
        <v>760</v>
      </c>
      <c r="B701" s="189" t="s">
        <v>2586</v>
      </c>
      <c r="C701" s="189" t="s">
        <v>2587</v>
      </c>
      <c r="D701" s="190" t="s">
        <v>274</v>
      </c>
      <c r="E701" s="191"/>
      <c r="F701" s="191">
        <v>1.3780000000000001E-3</v>
      </c>
      <c r="G701" s="133"/>
    </row>
    <row r="702" spans="1:7" s="70" customFormat="1" ht="24" hidden="1">
      <c r="A702" s="188" t="s">
        <v>762</v>
      </c>
      <c r="B702" s="189" t="s">
        <v>2588</v>
      </c>
      <c r="C702" s="189" t="s">
        <v>2589</v>
      </c>
      <c r="D702" s="190" t="s">
        <v>274</v>
      </c>
      <c r="E702" s="191"/>
      <c r="F702" s="191">
        <v>7.0399999999999998E-4</v>
      </c>
      <c r="G702" s="133"/>
    </row>
    <row r="703" spans="1:7" s="70" customFormat="1" ht="24" hidden="1">
      <c r="A703" s="188" t="s">
        <v>764</v>
      </c>
      <c r="B703" s="189" t="s">
        <v>2590</v>
      </c>
      <c r="C703" s="189" t="s">
        <v>2591</v>
      </c>
      <c r="D703" s="190" t="s">
        <v>274</v>
      </c>
      <c r="E703" s="191"/>
      <c r="F703" s="191">
        <v>2.5600000000000002E-3</v>
      </c>
      <c r="G703" s="133"/>
    </row>
    <row r="704" spans="1:7" s="70" customFormat="1" ht="24" hidden="1">
      <c r="A704" s="188" t="s">
        <v>766</v>
      </c>
      <c r="B704" s="189" t="s">
        <v>2592</v>
      </c>
      <c r="C704" s="189" t="s">
        <v>2593</v>
      </c>
      <c r="D704" s="190" t="s">
        <v>274</v>
      </c>
      <c r="E704" s="191"/>
      <c r="F704" s="191">
        <v>4.5449999999999997E-2</v>
      </c>
      <c r="G704" s="133"/>
    </row>
    <row r="705" spans="1:7" s="70" customFormat="1" ht="24" hidden="1">
      <c r="A705" s="188" t="s">
        <v>768</v>
      </c>
      <c r="B705" s="189" t="s">
        <v>2594</v>
      </c>
      <c r="C705" s="189" t="s">
        <v>2595</v>
      </c>
      <c r="D705" s="190" t="s">
        <v>274</v>
      </c>
      <c r="E705" s="191"/>
      <c r="F705" s="191">
        <v>6.9760000000000004E-3</v>
      </c>
      <c r="G705" s="133"/>
    </row>
    <row r="706" spans="1:7" s="70" customFormat="1" ht="36" hidden="1">
      <c r="A706" s="188" t="s">
        <v>770</v>
      </c>
      <c r="B706" s="189" t="s">
        <v>2596</v>
      </c>
      <c r="C706" s="189" t="s">
        <v>2597</v>
      </c>
      <c r="D706" s="190" t="s">
        <v>274</v>
      </c>
      <c r="E706" s="191"/>
      <c r="F706" s="191">
        <v>1.0319999999999999E-2</v>
      </c>
      <c r="G706" s="133"/>
    </row>
    <row r="707" spans="1:7" s="70" customFormat="1" ht="24" hidden="1">
      <c r="A707" s="188" t="s">
        <v>772</v>
      </c>
      <c r="B707" s="189" t="s">
        <v>2598</v>
      </c>
      <c r="C707" s="189" t="s">
        <v>2599</v>
      </c>
      <c r="D707" s="190" t="s">
        <v>274</v>
      </c>
      <c r="E707" s="191"/>
      <c r="F707" s="191">
        <v>2.3999999999999998E-3</v>
      </c>
      <c r="G707" s="133"/>
    </row>
    <row r="708" spans="1:7" s="70" customFormat="1" hidden="1">
      <c r="A708" s="188" t="s">
        <v>775</v>
      </c>
      <c r="B708" s="189" t="s">
        <v>2600</v>
      </c>
      <c r="C708" s="189" t="s">
        <v>2601</v>
      </c>
      <c r="D708" s="190" t="s">
        <v>274</v>
      </c>
      <c r="E708" s="191"/>
      <c r="F708" s="191">
        <v>2.33E-4</v>
      </c>
      <c r="G708" s="133"/>
    </row>
    <row r="709" spans="1:7" s="70" customFormat="1" hidden="1">
      <c r="A709" s="188" t="s">
        <v>796</v>
      </c>
      <c r="B709" s="189" t="s">
        <v>391</v>
      </c>
      <c r="C709" s="189" t="s">
        <v>392</v>
      </c>
      <c r="D709" s="190" t="s">
        <v>270</v>
      </c>
      <c r="E709" s="191"/>
      <c r="F709" s="191">
        <v>0.23319999999999999</v>
      </c>
      <c r="G709" s="133"/>
    </row>
    <row r="710" spans="1:7" s="70" customFormat="1" hidden="1">
      <c r="A710" s="188" t="s">
        <v>809</v>
      </c>
      <c r="B710" s="189" t="s">
        <v>2602</v>
      </c>
      <c r="C710" s="189" t="s">
        <v>2603</v>
      </c>
      <c r="D710" s="190" t="s">
        <v>274</v>
      </c>
      <c r="E710" s="191"/>
      <c r="F710" s="191">
        <v>2.2000000000000001E-4</v>
      </c>
      <c r="G710" s="133"/>
    </row>
    <row r="711" spans="1:7" s="70" customFormat="1" hidden="1">
      <c r="A711" s="188" t="s">
        <v>810</v>
      </c>
      <c r="B711" s="189" t="s">
        <v>2604</v>
      </c>
      <c r="C711" s="189" t="s">
        <v>2605</v>
      </c>
      <c r="D711" s="190" t="s">
        <v>396</v>
      </c>
      <c r="E711" s="191"/>
      <c r="F711" s="191">
        <v>7.0400000000000004E-2</v>
      </c>
      <c r="G711" s="133"/>
    </row>
    <row r="712" spans="1:7" s="70" customFormat="1" hidden="1">
      <c r="A712" s="188" t="s">
        <v>813</v>
      </c>
      <c r="B712" s="189" t="s">
        <v>2606</v>
      </c>
      <c r="C712" s="189" t="s">
        <v>2607</v>
      </c>
      <c r="D712" s="190" t="s">
        <v>396</v>
      </c>
      <c r="E712" s="191"/>
      <c r="F712" s="191">
        <v>7.6200000000000004E-2</v>
      </c>
      <c r="G712" s="133"/>
    </row>
    <row r="713" spans="1:7" s="70" customFormat="1" hidden="1">
      <c r="A713" s="188" t="s">
        <v>839</v>
      </c>
      <c r="B713" s="189" t="s">
        <v>2608</v>
      </c>
      <c r="C713" s="189" t="s">
        <v>2609</v>
      </c>
      <c r="D713" s="190" t="s">
        <v>274</v>
      </c>
      <c r="E713" s="191"/>
      <c r="F713" s="191">
        <v>1E-3</v>
      </c>
      <c r="G713" s="133"/>
    </row>
    <row r="714" spans="1:7" s="70" customFormat="1" hidden="1">
      <c r="A714" s="188" t="s">
        <v>840</v>
      </c>
      <c r="B714" s="189" t="s">
        <v>2610</v>
      </c>
      <c r="C714" s="189" t="s">
        <v>2611</v>
      </c>
      <c r="D714" s="190" t="s">
        <v>274</v>
      </c>
      <c r="E714" s="191"/>
      <c r="F714" s="191">
        <v>4.4180000000000001E-3</v>
      </c>
      <c r="G714" s="133"/>
    </row>
    <row r="715" spans="1:7" s="70" customFormat="1" hidden="1">
      <c r="A715" s="188" t="s">
        <v>842</v>
      </c>
      <c r="B715" s="189" t="s">
        <v>2612</v>
      </c>
      <c r="C715" s="189" t="s">
        <v>2613</v>
      </c>
      <c r="D715" s="190" t="s">
        <v>274</v>
      </c>
      <c r="E715" s="191"/>
      <c r="F715" s="191">
        <v>4.0000000000000003E-5</v>
      </c>
      <c r="G715" s="133"/>
    </row>
    <row r="716" spans="1:7" s="70" customFormat="1" hidden="1">
      <c r="A716" s="188" t="s">
        <v>844</v>
      </c>
      <c r="B716" s="189" t="s">
        <v>2614</v>
      </c>
      <c r="C716" s="189" t="s">
        <v>2615</v>
      </c>
      <c r="D716" s="190" t="s">
        <v>274</v>
      </c>
      <c r="E716" s="191"/>
      <c r="F716" s="191">
        <v>5.7739999999999996E-3</v>
      </c>
      <c r="G716" s="133"/>
    </row>
    <row r="717" spans="1:7" s="70" customFormat="1" hidden="1">
      <c r="A717" s="188" t="s">
        <v>846</v>
      </c>
      <c r="B717" s="189" t="s">
        <v>2616</v>
      </c>
      <c r="C717" s="189" t="s">
        <v>2617</v>
      </c>
      <c r="D717" s="190" t="s">
        <v>396</v>
      </c>
      <c r="E717" s="191"/>
      <c r="F717" s="191">
        <v>0.72299999999999998</v>
      </c>
      <c r="G717" s="133"/>
    </row>
    <row r="718" spans="1:7" s="70" customFormat="1" hidden="1">
      <c r="A718" s="188" t="s">
        <v>848</v>
      </c>
      <c r="B718" s="189" t="s">
        <v>2618</v>
      </c>
      <c r="C718" s="189" t="s">
        <v>2619</v>
      </c>
      <c r="D718" s="190" t="s">
        <v>396</v>
      </c>
      <c r="E718" s="191"/>
      <c r="F718" s="191">
        <v>6.59E-2</v>
      </c>
      <c r="G718" s="133"/>
    </row>
    <row r="719" spans="1:7" s="70" customFormat="1" ht="24" hidden="1">
      <c r="A719" s="188" t="s">
        <v>866</v>
      </c>
      <c r="B719" s="189" t="s">
        <v>2620</v>
      </c>
      <c r="C719" s="189" t="s">
        <v>2621</v>
      </c>
      <c r="D719" s="190" t="s">
        <v>270</v>
      </c>
      <c r="E719" s="191"/>
      <c r="F719" s="191">
        <v>6.0000000000000001E-3</v>
      </c>
      <c r="G719" s="133"/>
    </row>
    <row r="720" spans="1:7" s="70" customFormat="1" hidden="1">
      <c r="A720" s="188" t="s">
        <v>879</v>
      </c>
      <c r="B720" s="189" t="s">
        <v>2622</v>
      </c>
      <c r="C720" s="189" t="s">
        <v>2623</v>
      </c>
      <c r="D720" s="190" t="s">
        <v>396</v>
      </c>
      <c r="E720" s="191"/>
      <c r="F720" s="191">
        <v>0.12</v>
      </c>
      <c r="G720" s="133"/>
    </row>
    <row r="721" spans="1:7" s="70" customFormat="1" hidden="1">
      <c r="A721" s="188" t="s">
        <v>880</v>
      </c>
      <c r="B721" s="189" t="s">
        <v>2624</v>
      </c>
      <c r="C721" s="189" t="s">
        <v>2625</v>
      </c>
      <c r="D721" s="190" t="s">
        <v>274</v>
      </c>
      <c r="E721" s="191"/>
      <c r="F721" s="191">
        <v>2.496E-2</v>
      </c>
      <c r="G721" s="133"/>
    </row>
    <row r="722" spans="1:7" s="70" customFormat="1" hidden="1">
      <c r="A722" s="188" t="s">
        <v>882</v>
      </c>
      <c r="B722" s="189" t="s">
        <v>2626</v>
      </c>
      <c r="C722" s="189" t="s">
        <v>2627</v>
      </c>
      <c r="D722" s="190" t="s">
        <v>1955</v>
      </c>
      <c r="E722" s="191"/>
      <c r="F722" s="191">
        <v>20</v>
      </c>
      <c r="G722" s="133"/>
    </row>
    <row r="723" spans="1:7" s="70" customFormat="1" hidden="1">
      <c r="A723" s="188" t="s">
        <v>898</v>
      </c>
      <c r="B723" s="189" t="s">
        <v>2628</v>
      </c>
      <c r="C723" s="189" t="s">
        <v>2629</v>
      </c>
      <c r="D723" s="190" t="s">
        <v>274</v>
      </c>
      <c r="E723" s="191"/>
      <c r="F723" s="191">
        <v>2.5999999999999998E-5</v>
      </c>
      <c r="G723" s="133"/>
    </row>
    <row r="724" spans="1:7" s="70" customFormat="1" hidden="1">
      <c r="A724" s="188" t="s">
        <v>909</v>
      </c>
      <c r="B724" s="189" t="s">
        <v>2630</v>
      </c>
      <c r="C724" s="189" t="s">
        <v>2631</v>
      </c>
      <c r="D724" s="190" t="s">
        <v>396</v>
      </c>
      <c r="E724" s="191"/>
      <c r="F724" s="191">
        <v>0.32</v>
      </c>
      <c r="G724" s="133"/>
    </row>
    <row r="725" spans="1:7" s="70" customFormat="1" hidden="1">
      <c r="A725" s="188" t="s">
        <v>910</v>
      </c>
      <c r="B725" s="189" t="s">
        <v>2632</v>
      </c>
      <c r="C725" s="189" t="s">
        <v>2633</v>
      </c>
      <c r="D725" s="190" t="s">
        <v>274</v>
      </c>
      <c r="E725" s="191"/>
      <c r="F725" s="191">
        <v>2.3319999999999999E-3</v>
      </c>
      <c r="G725" s="133"/>
    </row>
    <row r="726" spans="1:7" s="70" customFormat="1" hidden="1">
      <c r="A726" s="188" t="s">
        <v>912</v>
      </c>
      <c r="B726" s="189" t="s">
        <v>1752</v>
      </c>
      <c r="C726" s="189" t="s">
        <v>1753</v>
      </c>
      <c r="D726" s="190" t="s">
        <v>396</v>
      </c>
      <c r="E726" s="191"/>
      <c r="F726" s="191">
        <v>2.844E-2</v>
      </c>
      <c r="G726" s="133"/>
    </row>
    <row r="727" spans="1:7" s="70" customFormat="1" hidden="1">
      <c r="A727" s="188" t="s">
        <v>914</v>
      </c>
      <c r="B727" s="189" t="s">
        <v>2634</v>
      </c>
      <c r="C727" s="189" t="s">
        <v>2635</v>
      </c>
      <c r="D727" s="190" t="s">
        <v>274</v>
      </c>
      <c r="E727" s="191"/>
      <c r="F727" s="191">
        <v>4.2900000000000001E-2</v>
      </c>
      <c r="G727" s="133"/>
    </row>
    <row r="728" spans="1:7" s="70" customFormat="1" hidden="1">
      <c r="A728" s="188" t="s">
        <v>929</v>
      </c>
      <c r="B728" s="189" t="s">
        <v>2636</v>
      </c>
      <c r="C728" s="189" t="s">
        <v>2534</v>
      </c>
      <c r="D728" s="190" t="s">
        <v>270</v>
      </c>
      <c r="E728" s="191"/>
      <c r="F728" s="191">
        <v>7.1999999999999998E-3</v>
      </c>
      <c r="G728" s="133"/>
    </row>
    <row r="729" spans="1:7" s="70" customFormat="1" hidden="1">
      <c r="A729" s="188" t="s">
        <v>940</v>
      </c>
      <c r="B729" s="189" t="s">
        <v>2637</v>
      </c>
      <c r="C729" s="189" t="s">
        <v>2638</v>
      </c>
      <c r="D729" s="190" t="s">
        <v>479</v>
      </c>
      <c r="E729" s="191"/>
      <c r="F729" s="191">
        <v>2.112E-2</v>
      </c>
      <c r="G729" s="133"/>
    </row>
    <row r="730" spans="1:7" s="70" customFormat="1" hidden="1">
      <c r="A730" s="188" t="s">
        <v>941</v>
      </c>
      <c r="B730" s="189" t="s">
        <v>2639</v>
      </c>
      <c r="C730" s="189" t="s">
        <v>2640</v>
      </c>
      <c r="D730" s="190" t="s">
        <v>396</v>
      </c>
      <c r="E730" s="191"/>
      <c r="F730" s="191">
        <v>4.2942</v>
      </c>
      <c r="G730" s="133"/>
    </row>
    <row r="731" spans="1:7" s="70" customFormat="1" hidden="1">
      <c r="A731" s="188" t="s">
        <v>942</v>
      </c>
      <c r="B731" s="189" t="s">
        <v>2641</v>
      </c>
      <c r="C731" s="189" t="s">
        <v>2642</v>
      </c>
      <c r="D731" s="190" t="s">
        <v>2548</v>
      </c>
      <c r="E731" s="191"/>
      <c r="F731" s="191">
        <v>5.6757999999999997</v>
      </c>
      <c r="G731" s="133"/>
    </row>
    <row r="732" spans="1:7" s="70" customFormat="1" hidden="1">
      <c r="A732" s="188" t="s">
        <v>944</v>
      </c>
      <c r="B732" s="189" t="s">
        <v>2643</v>
      </c>
      <c r="C732" s="189" t="s">
        <v>2644</v>
      </c>
      <c r="D732" s="190" t="s">
        <v>400</v>
      </c>
      <c r="E732" s="191"/>
      <c r="F732" s="191">
        <v>13.26</v>
      </c>
      <c r="G732" s="133"/>
    </row>
    <row r="733" spans="1:7" s="70" customFormat="1" hidden="1">
      <c r="A733" s="188" t="s">
        <v>959</v>
      </c>
      <c r="B733" s="189" t="s">
        <v>2645</v>
      </c>
      <c r="C733" s="189" t="s">
        <v>2646</v>
      </c>
      <c r="D733" s="190" t="s">
        <v>400</v>
      </c>
      <c r="E733" s="191"/>
      <c r="F733" s="191">
        <v>51</v>
      </c>
      <c r="G733" s="133"/>
    </row>
    <row r="734" spans="1:7" s="70" customFormat="1" ht="24" hidden="1">
      <c r="A734" s="188" t="s">
        <v>970</v>
      </c>
      <c r="B734" s="189" t="s">
        <v>2647</v>
      </c>
      <c r="C734" s="189" t="s">
        <v>2648</v>
      </c>
      <c r="D734" s="190" t="s">
        <v>270</v>
      </c>
      <c r="E734" s="191"/>
      <c r="F734" s="191">
        <v>0.66047999999999996</v>
      </c>
      <c r="G734" s="133"/>
    </row>
    <row r="735" spans="1:7" s="70" customFormat="1" hidden="1">
      <c r="A735" s="188" t="s">
        <v>971</v>
      </c>
      <c r="B735" s="189" t="s">
        <v>2649</v>
      </c>
      <c r="C735" s="189" t="s">
        <v>2650</v>
      </c>
      <c r="D735" s="190" t="s">
        <v>1933</v>
      </c>
      <c r="E735" s="191"/>
      <c r="F735" s="191">
        <v>222.88</v>
      </c>
      <c r="G735" s="133"/>
    </row>
    <row r="736" spans="1:7" s="70" customFormat="1" hidden="1">
      <c r="A736" s="188" t="s">
        <v>972</v>
      </c>
      <c r="B736" s="189" t="s">
        <v>2651</v>
      </c>
      <c r="C736" s="189" t="s">
        <v>2652</v>
      </c>
      <c r="D736" s="190" t="s">
        <v>400</v>
      </c>
      <c r="E736" s="191"/>
      <c r="F736" s="191">
        <v>14</v>
      </c>
      <c r="G736" s="133"/>
    </row>
    <row r="737" spans="1:7" s="70" customFormat="1" hidden="1">
      <c r="A737" s="188" t="s">
        <v>974</v>
      </c>
      <c r="B737" s="189" t="s">
        <v>2653</v>
      </c>
      <c r="C737" s="189" t="s">
        <v>2654</v>
      </c>
      <c r="D737" s="190"/>
      <c r="E737" s="191"/>
      <c r="F737" s="191">
        <v>140</v>
      </c>
      <c r="G737" s="133"/>
    </row>
    <row r="738" spans="1:7" s="70" customFormat="1" hidden="1">
      <c r="A738" s="188" t="s">
        <v>989</v>
      </c>
      <c r="B738" s="189" t="s">
        <v>2655</v>
      </c>
      <c r="C738" s="189" t="s">
        <v>2656</v>
      </c>
      <c r="D738" s="190" t="s">
        <v>1296</v>
      </c>
      <c r="E738" s="191"/>
      <c r="F738" s="191">
        <v>4</v>
      </c>
      <c r="G738" s="133"/>
    </row>
    <row r="739" spans="1:7" s="70" customFormat="1" ht="24" hidden="1">
      <c r="A739" s="188" t="s">
        <v>1000</v>
      </c>
      <c r="B739" s="189" t="s">
        <v>2657</v>
      </c>
      <c r="C739" s="189" t="s">
        <v>2658</v>
      </c>
      <c r="D739" s="190" t="s">
        <v>274</v>
      </c>
      <c r="E739" s="191"/>
      <c r="F739" s="191">
        <v>1.3100000000000001E-2</v>
      </c>
      <c r="G739" s="133"/>
    </row>
    <row r="740" spans="1:7" s="70" customFormat="1" hidden="1">
      <c r="A740" s="188" t="s">
        <v>1001</v>
      </c>
      <c r="B740" s="189" t="s">
        <v>2659</v>
      </c>
      <c r="C740" s="189" t="s">
        <v>2660</v>
      </c>
      <c r="D740" s="190" t="s">
        <v>396</v>
      </c>
      <c r="E740" s="191"/>
      <c r="F740" s="191">
        <v>0.4</v>
      </c>
      <c r="G740" s="133"/>
    </row>
    <row r="741" spans="1:7" s="70" customFormat="1" ht="24" hidden="1">
      <c r="A741" s="188" t="s">
        <v>1002</v>
      </c>
      <c r="B741" s="189" t="s">
        <v>2661</v>
      </c>
      <c r="C741" s="189" t="s">
        <v>2662</v>
      </c>
      <c r="D741" s="190" t="s">
        <v>274</v>
      </c>
      <c r="E741" s="191"/>
      <c r="F741" s="191">
        <v>2.8199999999999999E-2</v>
      </c>
      <c r="G741" s="133"/>
    </row>
    <row r="742" spans="1:7" s="70" customFormat="1" hidden="1">
      <c r="A742" s="188" t="s">
        <v>1004</v>
      </c>
      <c r="B742" s="189" t="s">
        <v>2663</v>
      </c>
      <c r="C742" s="189" t="s">
        <v>2664</v>
      </c>
      <c r="D742" s="190" t="s">
        <v>2665</v>
      </c>
      <c r="E742" s="191"/>
      <c r="F742" s="191">
        <v>4.3056000000000001</v>
      </c>
      <c r="G742" s="133"/>
    </row>
    <row r="743" spans="1:7" s="70" customFormat="1" hidden="1">
      <c r="A743" s="188" t="s">
        <v>1025</v>
      </c>
      <c r="B743" s="189" t="s">
        <v>2666</v>
      </c>
      <c r="C743" s="189" t="s">
        <v>2667</v>
      </c>
      <c r="D743" s="190" t="s">
        <v>1955</v>
      </c>
      <c r="E743" s="191"/>
      <c r="F743" s="191">
        <v>153.86199999999999</v>
      </c>
      <c r="G743" s="133"/>
    </row>
    <row r="744" spans="1:7" s="70" customFormat="1" hidden="1">
      <c r="A744" s="188" t="s">
        <v>1027</v>
      </c>
      <c r="B744" s="189" t="s">
        <v>2668</v>
      </c>
      <c r="C744" s="189" t="s">
        <v>2550</v>
      </c>
      <c r="D744" s="190" t="s">
        <v>1955</v>
      </c>
      <c r="E744" s="191"/>
      <c r="F744" s="191">
        <v>0.8</v>
      </c>
      <c r="G744" s="133"/>
    </row>
    <row r="745" spans="1:7" s="70" customFormat="1" ht="24" hidden="1">
      <c r="A745" s="188" t="s">
        <v>1029</v>
      </c>
      <c r="B745" s="189" t="s">
        <v>2669</v>
      </c>
      <c r="C745" s="189" t="s">
        <v>2670</v>
      </c>
      <c r="D745" s="190" t="s">
        <v>400</v>
      </c>
      <c r="E745" s="191"/>
      <c r="F745" s="191">
        <v>1</v>
      </c>
      <c r="G745" s="133"/>
    </row>
    <row r="746" spans="1:7" s="70" customFormat="1" ht="24" hidden="1">
      <c r="A746" s="188" t="s">
        <v>1031</v>
      </c>
      <c r="B746" s="189" t="s">
        <v>2671</v>
      </c>
      <c r="C746" s="189" t="s">
        <v>2672</v>
      </c>
      <c r="D746" s="190" t="s">
        <v>400</v>
      </c>
      <c r="E746" s="191"/>
      <c r="F746" s="191">
        <v>3</v>
      </c>
      <c r="G746" s="133"/>
    </row>
    <row r="747" spans="1:7" s="70" customFormat="1" hidden="1">
      <c r="A747" s="188" t="s">
        <v>1034</v>
      </c>
      <c r="B747" s="189" t="s">
        <v>2673</v>
      </c>
      <c r="C747" s="189" t="s">
        <v>2674</v>
      </c>
      <c r="D747" s="190" t="s">
        <v>2548</v>
      </c>
      <c r="E747" s="191"/>
      <c r="F747" s="191">
        <v>2.1816</v>
      </c>
      <c r="G747" s="133"/>
    </row>
    <row r="748" spans="1:7" s="70" customFormat="1" ht="24" hidden="1">
      <c r="A748" s="188" t="s">
        <v>320</v>
      </c>
      <c r="B748" s="189" t="s">
        <v>2675</v>
      </c>
      <c r="C748" s="189" t="s">
        <v>2676</v>
      </c>
      <c r="D748" s="190" t="s">
        <v>1296</v>
      </c>
      <c r="E748" s="191"/>
      <c r="F748" s="191">
        <v>15</v>
      </c>
      <c r="G748" s="133"/>
    </row>
    <row r="749" spans="1:7" s="70" customFormat="1" hidden="1">
      <c r="A749" s="188" t="s">
        <v>1062</v>
      </c>
      <c r="B749" s="189" t="s">
        <v>2677</v>
      </c>
      <c r="C749" s="189" t="s">
        <v>2678</v>
      </c>
      <c r="D749" s="190" t="s">
        <v>400</v>
      </c>
      <c r="E749" s="191"/>
      <c r="F749" s="191">
        <v>1</v>
      </c>
      <c r="G749" s="133"/>
    </row>
    <row r="750" spans="1:7" s="70" customFormat="1" hidden="1">
      <c r="A750" s="188" t="s">
        <v>1063</v>
      </c>
      <c r="B750" s="189" t="s">
        <v>2679</v>
      </c>
      <c r="C750" s="189" t="s">
        <v>2680</v>
      </c>
      <c r="D750" s="190" t="s">
        <v>1296</v>
      </c>
      <c r="E750" s="191"/>
      <c r="F750" s="191">
        <v>54.048000000000002</v>
      </c>
      <c r="G750" s="133"/>
    </row>
    <row r="751" spans="1:7" s="70" customFormat="1" hidden="1">
      <c r="A751" s="188" t="s">
        <v>1064</v>
      </c>
      <c r="B751" s="189" t="s">
        <v>2681</v>
      </c>
      <c r="C751" s="189" t="s">
        <v>2682</v>
      </c>
      <c r="D751" s="190" t="s">
        <v>1933</v>
      </c>
      <c r="E751" s="191"/>
      <c r="F751" s="191">
        <v>89.081999999999994</v>
      </c>
      <c r="G751" s="133"/>
    </row>
    <row r="752" spans="1:7" s="70" customFormat="1" hidden="1">
      <c r="A752" s="188" t="s">
        <v>331</v>
      </c>
      <c r="B752" s="189" t="s">
        <v>2683</v>
      </c>
      <c r="C752" s="189" t="s">
        <v>2684</v>
      </c>
      <c r="D752" s="190" t="s">
        <v>400</v>
      </c>
      <c r="E752" s="191"/>
      <c r="F752" s="191">
        <v>51</v>
      </c>
      <c r="G752" s="133"/>
    </row>
    <row r="753" spans="1:7" s="70" customFormat="1" hidden="1">
      <c r="A753" s="188" t="s">
        <v>1088</v>
      </c>
      <c r="B753" s="189" t="s">
        <v>2685</v>
      </c>
      <c r="C753" s="189" t="s">
        <v>2686</v>
      </c>
      <c r="D753" s="190" t="s">
        <v>400</v>
      </c>
      <c r="E753" s="191"/>
      <c r="F753" s="191">
        <v>16</v>
      </c>
      <c r="G753" s="133"/>
    </row>
    <row r="754" spans="1:7" s="70" customFormat="1" hidden="1">
      <c r="A754" s="188" t="s">
        <v>1089</v>
      </c>
      <c r="B754" s="189" t="s">
        <v>2687</v>
      </c>
      <c r="C754" s="189" t="s">
        <v>2688</v>
      </c>
      <c r="D754" s="190" t="s">
        <v>396</v>
      </c>
      <c r="E754" s="191"/>
      <c r="F754" s="191">
        <v>0.11616</v>
      </c>
      <c r="G754" s="133"/>
    </row>
    <row r="755" spans="1:7" s="70" customFormat="1" hidden="1">
      <c r="A755" s="188" t="s">
        <v>1091</v>
      </c>
      <c r="B755" s="189" t="s">
        <v>2689</v>
      </c>
      <c r="C755" s="189" t="s">
        <v>2690</v>
      </c>
      <c r="D755" s="190" t="s">
        <v>1933</v>
      </c>
      <c r="E755" s="191"/>
      <c r="F755" s="191">
        <v>5.0999999999999996</v>
      </c>
      <c r="G755" s="133"/>
    </row>
    <row r="756" spans="1:7" s="70" customFormat="1" hidden="1">
      <c r="A756" s="188" t="s">
        <v>1116</v>
      </c>
      <c r="B756" s="189" t="s">
        <v>2691</v>
      </c>
      <c r="C756" s="189" t="s">
        <v>2692</v>
      </c>
      <c r="D756" s="190" t="s">
        <v>400</v>
      </c>
      <c r="E756" s="191"/>
      <c r="F756" s="191">
        <v>2</v>
      </c>
      <c r="G756" s="133"/>
    </row>
    <row r="757" spans="1:7" s="70" customFormat="1" hidden="1">
      <c r="A757" s="188" t="s">
        <v>1133</v>
      </c>
      <c r="B757" s="189" t="s">
        <v>2693</v>
      </c>
      <c r="C757" s="189" t="s">
        <v>2694</v>
      </c>
      <c r="D757" s="190" t="s">
        <v>2548</v>
      </c>
      <c r="E757" s="191"/>
      <c r="F757" s="191">
        <v>14.34</v>
      </c>
      <c r="G757" s="133"/>
    </row>
    <row r="758" spans="1:7" s="70" customFormat="1" hidden="1">
      <c r="A758" s="188" t="s">
        <v>1134</v>
      </c>
      <c r="B758" s="189" t="s">
        <v>2695</v>
      </c>
      <c r="C758" s="189" t="s">
        <v>2696</v>
      </c>
      <c r="D758" s="190" t="s">
        <v>396</v>
      </c>
      <c r="E758" s="191"/>
      <c r="F758" s="191">
        <v>0.434</v>
      </c>
      <c r="G758" s="133"/>
    </row>
    <row r="759" spans="1:7" s="70" customFormat="1" hidden="1">
      <c r="A759" s="188" t="s">
        <v>1135</v>
      </c>
      <c r="B759" s="189" t="s">
        <v>2697</v>
      </c>
      <c r="C759" s="189" t="s">
        <v>2698</v>
      </c>
      <c r="D759" s="190" t="s">
        <v>2548</v>
      </c>
      <c r="E759" s="191"/>
      <c r="F759" s="191">
        <v>0.51</v>
      </c>
      <c r="G759" s="133"/>
    </row>
    <row r="760" spans="1:7" s="70" customFormat="1" hidden="1">
      <c r="A760" s="188" t="s">
        <v>1152</v>
      </c>
      <c r="B760" s="189" t="s">
        <v>2699</v>
      </c>
      <c r="C760" s="189" t="s">
        <v>2700</v>
      </c>
      <c r="D760" s="190" t="s">
        <v>2548</v>
      </c>
      <c r="E760" s="191"/>
      <c r="F760" s="191">
        <v>0.08</v>
      </c>
      <c r="G760" s="133"/>
    </row>
    <row r="761" spans="1:7" s="70" customFormat="1" hidden="1">
      <c r="A761" s="188" t="s">
        <v>1160</v>
      </c>
      <c r="B761" s="189" t="s">
        <v>2701</v>
      </c>
      <c r="C761" s="189" t="s">
        <v>2702</v>
      </c>
      <c r="D761" s="190" t="s">
        <v>2548</v>
      </c>
      <c r="E761" s="191"/>
      <c r="F761" s="191">
        <v>2.6916000000000002</v>
      </c>
      <c r="G761" s="133"/>
    </row>
    <row r="762" spans="1:7" s="70" customFormat="1" hidden="1">
      <c r="A762" s="188" t="s">
        <v>1170</v>
      </c>
      <c r="B762" s="189" t="s">
        <v>2703</v>
      </c>
      <c r="C762" s="189" t="s">
        <v>2704</v>
      </c>
      <c r="D762" s="190" t="s">
        <v>396</v>
      </c>
      <c r="E762" s="191"/>
      <c r="F762" s="191">
        <v>1.2786999999999999</v>
      </c>
      <c r="G762" s="133"/>
    </row>
    <row r="763" spans="1:7" s="70" customFormat="1" hidden="1">
      <c r="A763" s="188" t="s">
        <v>1185</v>
      </c>
      <c r="B763" s="189" t="s">
        <v>2705</v>
      </c>
      <c r="C763" s="189" t="s">
        <v>2706</v>
      </c>
      <c r="D763" s="190" t="s">
        <v>396</v>
      </c>
      <c r="E763" s="191"/>
      <c r="F763" s="191">
        <v>15.089399999999999</v>
      </c>
      <c r="G763" s="133"/>
    </row>
    <row r="764" spans="1:7" s="70" customFormat="1" hidden="1">
      <c r="A764" s="188" t="s">
        <v>1187</v>
      </c>
      <c r="B764" s="189" t="s">
        <v>2707</v>
      </c>
      <c r="C764" s="189" t="s">
        <v>2708</v>
      </c>
      <c r="D764" s="190" t="s">
        <v>396</v>
      </c>
      <c r="E764" s="191"/>
      <c r="F764" s="191">
        <v>1.72E-2</v>
      </c>
      <c r="G764" s="133"/>
    </row>
    <row r="765" spans="1:7" s="70" customFormat="1" hidden="1">
      <c r="A765" s="188" t="s">
        <v>1197</v>
      </c>
      <c r="B765" s="189" t="s">
        <v>2709</v>
      </c>
      <c r="C765" s="189" t="s">
        <v>2710</v>
      </c>
      <c r="D765" s="190" t="s">
        <v>274</v>
      </c>
      <c r="E765" s="191"/>
      <c r="F765" s="191">
        <v>6.0000000000000002E-5</v>
      </c>
      <c r="G765" s="133"/>
    </row>
    <row r="766" spans="1:7" s="70" customFormat="1" hidden="1">
      <c r="A766" s="188" t="s">
        <v>1206</v>
      </c>
      <c r="B766" s="189" t="s">
        <v>2711</v>
      </c>
      <c r="C766" s="189" t="s">
        <v>2712</v>
      </c>
      <c r="D766" s="190" t="s">
        <v>479</v>
      </c>
      <c r="E766" s="191"/>
      <c r="F766" s="191">
        <v>1E-3</v>
      </c>
      <c r="G766" s="133"/>
    </row>
    <row r="767" spans="1:7" s="70" customFormat="1" hidden="1">
      <c r="A767" s="188" t="s">
        <v>1234</v>
      </c>
      <c r="B767" s="189" t="s">
        <v>2713</v>
      </c>
      <c r="C767" s="189" t="s">
        <v>2714</v>
      </c>
      <c r="D767" s="190" t="s">
        <v>479</v>
      </c>
      <c r="E767" s="191"/>
      <c r="F767" s="191">
        <v>5.0000000000000001E-3</v>
      </c>
      <c r="G767" s="133"/>
    </row>
    <row r="768" spans="1:7" s="70" customFormat="1" hidden="1">
      <c r="A768" s="188" t="s">
        <v>1249</v>
      </c>
      <c r="B768" s="189" t="s">
        <v>2715</v>
      </c>
      <c r="C768" s="189" t="s">
        <v>2716</v>
      </c>
      <c r="D768" s="190" t="s">
        <v>274</v>
      </c>
      <c r="E768" s="191"/>
      <c r="F768" s="191">
        <v>2E-3</v>
      </c>
      <c r="G768" s="133"/>
    </row>
    <row r="769" spans="1:7" s="70" customFormat="1" ht="36" hidden="1">
      <c r="A769" s="188" t="s">
        <v>1278</v>
      </c>
      <c r="B769" s="189" t="s">
        <v>2717</v>
      </c>
      <c r="C769" s="189" t="s">
        <v>2718</v>
      </c>
      <c r="D769" s="190" t="s">
        <v>396</v>
      </c>
      <c r="E769" s="191"/>
      <c r="F769" s="191">
        <v>0.29299999999999998</v>
      </c>
      <c r="G769" s="133"/>
    </row>
    <row r="770" spans="1:7" s="70" customFormat="1" hidden="1">
      <c r="A770" s="188" t="s">
        <v>1297</v>
      </c>
      <c r="B770" s="189" t="s">
        <v>2719</v>
      </c>
      <c r="C770" s="189" t="s">
        <v>2720</v>
      </c>
      <c r="D770" s="190" t="s">
        <v>1296</v>
      </c>
      <c r="E770" s="191"/>
      <c r="F770" s="191">
        <v>33.017600000000002</v>
      </c>
      <c r="G770" s="133"/>
    </row>
    <row r="771" spans="1:7" s="70" customFormat="1" hidden="1">
      <c r="A771" s="188" t="s">
        <v>1299</v>
      </c>
      <c r="B771" s="189" t="s">
        <v>2721</v>
      </c>
      <c r="C771" s="189" t="s">
        <v>2722</v>
      </c>
      <c r="D771" s="190" t="s">
        <v>1296</v>
      </c>
      <c r="E771" s="191"/>
      <c r="F771" s="191">
        <v>81.599999999999994</v>
      </c>
      <c r="G771" s="133"/>
    </row>
    <row r="772" spans="1:7" s="70" customFormat="1" ht="24" hidden="1">
      <c r="A772" s="188" t="s">
        <v>1301</v>
      </c>
      <c r="B772" s="189" t="s">
        <v>2723</v>
      </c>
      <c r="C772" s="189" t="s">
        <v>2724</v>
      </c>
      <c r="D772" s="190" t="s">
        <v>1296</v>
      </c>
      <c r="E772" s="191"/>
      <c r="F772" s="191">
        <v>53</v>
      </c>
      <c r="G772" s="133"/>
    </row>
    <row r="773" spans="1:7" s="70" customFormat="1" hidden="1">
      <c r="A773" s="188" t="s">
        <v>1142</v>
      </c>
      <c r="B773" s="189" t="s">
        <v>2725</v>
      </c>
      <c r="C773" s="189" t="s">
        <v>2726</v>
      </c>
      <c r="D773" s="190" t="s">
        <v>1296</v>
      </c>
      <c r="E773" s="191"/>
      <c r="F773" s="191">
        <v>5.1589999999999998</v>
      </c>
      <c r="G773" s="133"/>
    </row>
    <row r="774" spans="1:7" s="70" customFormat="1" hidden="1">
      <c r="A774" s="188" t="s">
        <v>1304</v>
      </c>
      <c r="B774" s="189" t="s">
        <v>2727</v>
      </c>
      <c r="C774" s="189" t="s">
        <v>2728</v>
      </c>
      <c r="D774" s="190" t="s">
        <v>1296</v>
      </c>
      <c r="E774" s="191"/>
      <c r="F774" s="191">
        <v>18.920000000000002</v>
      </c>
      <c r="G774" s="133"/>
    </row>
    <row r="775" spans="1:7" s="70" customFormat="1" hidden="1">
      <c r="A775" s="182"/>
      <c r="B775" s="183"/>
      <c r="C775" s="184" t="s">
        <v>2446</v>
      </c>
      <c r="D775" s="185"/>
      <c r="E775" s="186"/>
      <c r="F775" s="187"/>
      <c r="G775" s="133"/>
    </row>
    <row r="776" spans="1:7" s="70" customFormat="1" hidden="1">
      <c r="A776" s="188" t="s">
        <v>1320</v>
      </c>
      <c r="B776" s="189" t="s">
        <v>405</v>
      </c>
      <c r="C776" s="189" t="s">
        <v>2729</v>
      </c>
      <c r="D776" s="190" t="s">
        <v>400</v>
      </c>
      <c r="E776" s="191"/>
      <c r="F776" s="191">
        <v>1</v>
      </c>
      <c r="G776" s="133"/>
    </row>
    <row r="777" spans="1:7" s="70" customFormat="1" hidden="1">
      <c r="A777" s="188" t="s">
        <v>1322</v>
      </c>
      <c r="B777" s="189" t="s">
        <v>405</v>
      </c>
      <c r="C777" s="189" t="s">
        <v>2730</v>
      </c>
      <c r="D777" s="190" t="s">
        <v>361</v>
      </c>
      <c r="E777" s="191"/>
      <c r="F777" s="191">
        <v>368.53399999999999</v>
      </c>
      <c r="G777" s="133"/>
    </row>
    <row r="778" spans="1:7" s="70" customFormat="1" hidden="1">
      <c r="A778" s="188" t="s">
        <v>1324</v>
      </c>
      <c r="B778" s="189" t="s">
        <v>405</v>
      </c>
      <c r="C778" s="189" t="s">
        <v>2731</v>
      </c>
      <c r="D778" s="190" t="s">
        <v>1296</v>
      </c>
      <c r="E778" s="191"/>
      <c r="F778" s="191">
        <v>7</v>
      </c>
      <c r="G778" s="133"/>
    </row>
    <row r="779" spans="1:7" s="70" customFormat="1" hidden="1">
      <c r="A779" s="188" t="s">
        <v>1344</v>
      </c>
      <c r="B779" s="189" t="s">
        <v>405</v>
      </c>
      <c r="C779" s="189" t="s">
        <v>2732</v>
      </c>
      <c r="D779" s="190" t="s">
        <v>400</v>
      </c>
      <c r="E779" s="191"/>
      <c r="F779" s="191">
        <v>1</v>
      </c>
      <c r="G779" s="133"/>
    </row>
    <row r="780" spans="1:7" s="70" customFormat="1" hidden="1">
      <c r="A780" s="188" t="s">
        <v>1358</v>
      </c>
      <c r="B780" s="189" t="s">
        <v>405</v>
      </c>
      <c r="C780" s="189" t="s">
        <v>2733</v>
      </c>
      <c r="D780" s="190" t="s">
        <v>400</v>
      </c>
      <c r="E780" s="191"/>
      <c r="F780" s="191">
        <v>1</v>
      </c>
      <c r="G780" s="133"/>
    </row>
    <row r="781" spans="1:7" s="70" customFormat="1" hidden="1">
      <c r="A781" s="188" t="s">
        <v>1360</v>
      </c>
      <c r="B781" s="189" t="s">
        <v>405</v>
      </c>
      <c r="C781" s="189" t="s">
        <v>2734</v>
      </c>
      <c r="D781" s="190" t="s">
        <v>400</v>
      </c>
      <c r="E781" s="191"/>
      <c r="F781" s="191">
        <v>1</v>
      </c>
      <c r="G781" s="133"/>
    </row>
    <row r="782" spans="1:7" s="70" customFormat="1" hidden="1">
      <c r="A782" s="188" t="s">
        <v>1375</v>
      </c>
      <c r="B782" s="189" t="s">
        <v>405</v>
      </c>
      <c r="C782" s="189" t="s">
        <v>2735</v>
      </c>
      <c r="D782" s="190" t="s">
        <v>400</v>
      </c>
      <c r="E782" s="191"/>
      <c r="F782" s="191">
        <v>26</v>
      </c>
      <c r="G782" s="133"/>
    </row>
    <row r="783" spans="1:7" s="70" customFormat="1" hidden="1">
      <c r="A783" s="188" t="s">
        <v>1401</v>
      </c>
      <c r="B783" s="189" t="s">
        <v>405</v>
      </c>
      <c r="C783" s="189" t="s">
        <v>2736</v>
      </c>
      <c r="D783" s="190" t="s">
        <v>400</v>
      </c>
      <c r="E783" s="191"/>
      <c r="F783" s="191">
        <v>50</v>
      </c>
      <c r="G783" s="133"/>
    </row>
    <row r="784" spans="1:7" s="70" customFormat="1" hidden="1">
      <c r="A784" s="188" t="s">
        <v>1403</v>
      </c>
      <c r="B784" s="189" t="s">
        <v>405</v>
      </c>
      <c r="C784" s="189" t="s">
        <v>2737</v>
      </c>
      <c r="D784" s="190" t="s">
        <v>400</v>
      </c>
      <c r="E784" s="191"/>
      <c r="F784" s="191">
        <v>29</v>
      </c>
      <c r="G784" s="133"/>
    </row>
    <row r="785" spans="1:7" s="70" customFormat="1" hidden="1">
      <c r="A785" s="188" t="s">
        <v>1416</v>
      </c>
      <c r="B785" s="189" t="s">
        <v>405</v>
      </c>
      <c r="C785" s="189" t="s">
        <v>2738</v>
      </c>
      <c r="D785" s="190" t="s">
        <v>400</v>
      </c>
      <c r="E785" s="191"/>
      <c r="F785" s="191">
        <v>9</v>
      </c>
      <c r="G785" s="133"/>
    </row>
    <row r="786" spans="1:7" s="70" customFormat="1" hidden="1">
      <c r="A786" s="188" t="s">
        <v>1418</v>
      </c>
      <c r="B786" s="189" t="s">
        <v>405</v>
      </c>
      <c r="C786" s="189" t="s">
        <v>2739</v>
      </c>
      <c r="D786" s="190" t="s">
        <v>400</v>
      </c>
      <c r="E786" s="191"/>
      <c r="F786" s="191">
        <v>1</v>
      </c>
      <c r="G786" s="133"/>
    </row>
    <row r="787" spans="1:7" s="70" customFormat="1" hidden="1">
      <c r="A787" s="188" t="s">
        <v>1432</v>
      </c>
      <c r="B787" s="189" t="s">
        <v>405</v>
      </c>
      <c r="C787" s="189" t="s">
        <v>2740</v>
      </c>
      <c r="D787" s="190" t="s">
        <v>400</v>
      </c>
      <c r="E787" s="191"/>
      <c r="F787" s="191">
        <v>6</v>
      </c>
      <c r="G787" s="133"/>
    </row>
    <row r="788" spans="1:7" s="70" customFormat="1" hidden="1">
      <c r="A788" s="188" t="s">
        <v>1445</v>
      </c>
      <c r="B788" s="189" t="s">
        <v>405</v>
      </c>
      <c r="C788" s="189" t="s">
        <v>2741</v>
      </c>
      <c r="D788" s="190" t="s">
        <v>400</v>
      </c>
      <c r="E788" s="191"/>
      <c r="F788" s="191">
        <v>9</v>
      </c>
      <c r="G788" s="133"/>
    </row>
    <row r="789" spans="1:7" s="70" customFormat="1" ht="24" hidden="1">
      <c r="A789" s="188" t="s">
        <v>1447</v>
      </c>
      <c r="B789" s="189" t="s">
        <v>405</v>
      </c>
      <c r="C789" s="189" t="s">
        <v>2742</v>
      </c>
      <c r="D789" s="190" t="s">
        <v>400</v>
      </c>
      <c r="E789" s="191"/>
      <c r="F789" s="191">
        <v>25</v>
      </c>
      <c r="G789" s="133"/>
    </row>
    <row r="790" spans="1:7" s="70" customFormat="1" hidden="1">
      <c r="A790" s="188" t="s">
        <v>1459</v>
      </c>
      <c r="B790" s="189" t="s">
        <v>405</v>
      </c>
      <c r="C790" s="189" t="s">
        <v>2743</v>
      </c>
      <c r="D790" s="190" t="s">
        <v>400</v>
      </c>
      <c r="E790" s="191"/>
      <c r="F790" s="191">
        <v>2</v>
      </c>
      <c r="G790" s="133"/>
    </row>
    <row r="791" spans="1:7" s="70" customFormat="1" hidden="1">
      <c r="A791" s="188" t="s">
        <v>1461</v>
      </c>
      <c r="B791" s="189" t="s">
        <v>405</v>
      </c>
      <c r="C791" s="189" t="s">
        <v>2744</v>
      </c>
      <c r="D791" s="190" t="s">
        <v>400</v>
      </c>
      <c r="E791" s="191"/>
      <c r="F791" s="191">
        <v>2</v>
      </c>
      <c r="G791" s="133"/>
    </row>
    <row r="792" spans="1:7" s="70" customFormat="1" hidden="1">
      <c r="A792" s="188" t="s">
        <v>1463</v>
      </c>
      <c r="B792" s="189" t="s">
        <v>405</v>
      </c>
      <c r="C792" s="189" t="s">
        <v>2745</v>
      </c>
      <c r="D792" s="190" t="s">
        <v>400</v>
      </c>
      <c r="E792" s="191"/>
      <c r="F792" s="191">
        <v>2</v>
      </c>
      <c r="G792" s="133"/>
    </row>
    <row r="793" spans="1:7" s="70" customFormat="1" hidden="1">
      <c r="A793" s="188" t="s">
        <v>1475</v>
      </c>
      <c r="B793" s="189" t="s">
        <v>405</v>
      </c>
      <c r="C793" s="189" t="s">
        <v>2746</v>
      </c>
      <c r="D793" s="190" t="s">
        <v>400</v>
      </c>
      <c r="E793" s="191"/>
      <c r="F793" s="191">
        <v>22</v>
      </c>
      <c r="G793" s="133"/>
    </row>
    <row r="794" spans="1:7" s="70" customFormat="1" hidden="1">
      <c r="A794" s="188" t="s">
        <v>1477</v>
      </c>
      <c r="B794" s="189" t="s">
        <v>405</v>
      </c>
      <c r="C794" s="189" t="s">
        <v>2747</v>
      </c>
      <c r="D794" s="190" t="s">
        <v>1296</v>
      </c>
      <c r="E794" s="191"/>
      <c r="F794" s="191">
        <v>2</v>
      </c>
      <c r="G794" s="133"/>
    </row>
    <row r="795" spans="1:7" s="70" customFormat="1" hidden="1">
      <c r="A795" s="188" t="s">
        <v>1479</v>
      </c>
      <c r="B795" s="189" t="s">
        <v>405</v>
      </c>
      <c r="C795" s="189" t="s">
        <v>2748</v>
      </c>
      <c r="D795" s="190" t="s">
        <v>400</v>
      </c>
      <c r="E795" s="191"/>
      <c r="F795" s="191">
        <v>1</v>
      </c>
      <c r="G795" s="133"/>
    </row>
    <row r="796" spans="1:7" s="70" customFormat="1" hidden="1">
      <c r="A796" s="188" t="s">
        <v>1481</v>
      </c>
      <c r="B796" s="189" t="s">
        <v>405</v>
      </c>
      <c r="C796" s="189" t="s">
        <v>2749</v>
      </c>
      <c r="D796" s="190" t="s">
        <v>400</v>
      </c>
      <c r="E796" s="191"/>
      <c r="F796" s="191">
        <v>4</v>
      </c>
      <c r="G796" s="133"/>
    </row>
    <row r="797" spans="1:7" s="70" customFormat="1" hidden="1">
      <c r="A797" s="188" t="s">
        <v>1483</v>
      </c>
      <c r="B797" s="189" t="s">
        <v>405</v>
      </c>
      <c r="C797" s="189" t="s">
        <v>2750</v>
      </c>
      <c r="D797" s="190" t="s">
        <v>400</v>
      </c>
      <c r="E797" s="191"/>
      <c r="F797" s="191">
        <v>4</v>
      </c>
      <c r="G797" s="133"/>
    </row>
    <row r="798" spans="1:7" s="70" customFormat="1" hidden="1">
      <c r="A798" s="188" t="s">
        <v>1485</v>
      </c>
      <c r="B798" s="189" t="s">
        <v>405</v>
      </c>
      <c r="C798" s="189" t="s">
        <v>2751</v>
      </c>
      <c r="D798" s="190" t="s">
        <v>400</v>
      </c>
      <c r="E798" s="191"/>
      <c r="F798" s="191">
        <v>1</v>
      </c>
      <c r="G798" s="133"/>
    </row>
    <row r="799" spans="1:7" s="70" customFormat="1" hidden="1">
      <c r="A799" s="188" t="s">
        <v>1487</v>
      </c>
      <c r="B799" s="189" t="s">
        <v>405</v>
      </c>
      <c r="C799" s="189" t="s">
        <v>2752</v>
      </c>
      <c r="D799" s="190" t="s">
        <v>400</v>
      </c>
      <c r="E799" s="191"/>
      <c r="F799" s="191">
        <v>2</v>
      </c>
      <c r="G799" s="133"/>
    </row>
    <row r="800" spans="1:7" s="70" customFormat="1" hidden="1">
      <c r="A800" s="188" t="s">
        <v>1489</v>
      </c>
      <c r="B800" s="189" t="s">
        <v>405</v>
      </c>
      <c r="C800" s="189" t="s">
        <v>2753</v>
      </c>
      <c r="D800" s="190" t="s">
        <v>400</v>
      </c>
      <c r="E800" s="191"/>
      <c r="F800" s="191">
        <v>4</v>
      </c>
      <c r="G800" s="133"/>
    </row>
    <row r="801" spans="1:7" s="70" customFormat="1" hidden="1">
      <c r="A801" s="188" t="s">
        <v>1491</v>
      </c>
      <c r="B801" s="189" t="s">
        <v>405</v>
      </c>
      <c r="C801" s="189" t="s">
        <v>2754</v>
      </c>
      <c r="D801" s="190" t="s">
        <v>400</v>
      </c>
      <c r="E801" s="191"/>
      <c r="F801" s="191">
        <v>24</v>
      </c>
      <c r="G801" s="133"/>
    </row>
    <row r="802" spans="1:7" s="70" customFormat="1" hidden="1">
      <c r="A802" s="188" t="s">
        <v>1493</v>
      </c>
      <c r="B802" s="189" t="s">
        <v>405</v>
      </c>
      <c r="C802" s="189" t="s">
        <v>2755</v>
      </c>
      <c r="D802" s="190" t="s">
        <v>400</v>
      </c>
      <c r="E802" s="191"/>
      <c r="F802" s="191">
        <v>7</v>
      </c>
      <c r="G802" s="133"/>
    </row>
    <row r="803" spans="1:7" s="70" customFormat="1" hidden="1">
      <c r="A803" s="188" t="s">
        <v>1495</v>
      </c>
      <c r="B803" s="189" t="s">
        <v>405</v>
      </c>
      <c r="C803" s="189" t="s">
        <v>2756</v>
      </c>
      <c r="D803" s="190" t="s">
        <v>400</v>
      </c>
      <c r="E803" s="191"/>
      <c r="F803" s="191">
        <v>30</v>
      </c>
      <c r="G803" s="133"/>
    </row>
    <row r="804" spans="1:7" s="70" customFormat="1" hidden="1">
      <c r="A804" s="188" t="s">
        <v>277</v>
      </c>
      <c r="B804" s="189" t="s">
        <v>405</v>
      </c>
      <c r="C804" s="189" t="s">
        <v>2757</v>
      </c>
      <c r="D804" s="190" t="s">
        <v>400</v>
      </c>
      <c r="E804" s="191"/>
      <c r="F804" s="191">
        <v>5</v>
      </c>
      <c r="G804" s="133"/>
    </row>
    <row r="805" spans="1:7" s="70" customFormat="1" hidden="1">
      <c r="A805" s="188" t="s">
        <v>1519</v>
      </c>
      <c r="B805" s="189" t="s">
        <v>405</v>
      </c>
      <c r="C805" s="189" t="s">
        <v>2758</v>
      </c>
      <c r="D805" s="190" t="s">
        <v>400</v>
      </c>
      <c r="E805" s="191"/>
      <c r="F805" s="191">
        <v>8</v>
      </c>
      <c r="G805" s="133"/>
    </row>
    <row r="806" spans="1:7" s="70" customFormat="1" hidden="1">
      <c r="A806" s="188" t="s">
        <v>1531</v>
      </c>
      <c r="B806" s="189" t="s">
        <v>405</v>
      </c>
      <c r="C806" s="189" t="s">
        <v>2759</v>
      </c>
      <c r="D806" s="190" t="s">
        <v>400</v>
      </c>
      <c r="E806" s="191"/>
      <c r="F806" s="191">
        <v>25</v>
      </c>
      <c r="G806" s="133"/>
    </row>
    <row r="807" spans="1:7" s="70" customFormat="1" hidden="1">
      <c r="A807" s="188" t="s">
        <v>1540</v>
      </c>
      <c r="B807" s="189" t="s">
        <v>405</v>
      </c>
      <c r="C807" s="189" t="s">
        <v>2760</v>
      </c>
      <c r="D807" s="190" t="s">
        <v>400</v>
      </c>
      <c r="E807" s="191"/>
      <c r="F807" s="191">
        <v>13</v>
      </c>
      <c r="G807" s="133"/>
    </row>
    <row r="808" spans="1:7" s="70" customFormat="1" hidden="1">
      <c r="A808" s="188" t="s">
        <v>1546</v>
      </c>
      <c r="B808" s="189" t="s">
        <v>405</v>
      </c>
      <c r="C808" s="189" t="s">
        <v>2761</v>
      </c>
      <c r="D808" s="190" t="s">
        <v>1296</v>
      </c>
      <c r="E808" s="191"/>
      <c r="F808" s="191">
        <v>4</v>
      </c>
      <c r="G808" s="133"/>
    </row>
    <row r="809" spans="1:7" s="70" customFormat="1" hidden="1">
      <c r="A809" s="188" t="s">
        <v>1548</v>
      </c>
      <c r="B809" s="189" t="s">
        <v>405</v>
      </c>
      <c r="C809" s="189" t="s">
        <v>2762</v>
      </c>
      <c r="D809" s="190" t="s">
        <v>400</v>
      </c>
      <c r="E809" s="191"/>
      <c r="F809" s="191">
        <v>1</v>
      </c>
      <c r="G809" s="133"/>
    </row>
    <row r="810" spans="1:7" s="70" customFormat="1" hidden="1">
      <c r="A810" s="188" t="s">
        <v>1563</v>
      </c>
      <c r="B810" s="189" t="s">
        <v>405</v>
      </c>
      <c r="C810" s="189" t="s">
        <v>2763</v>
      </c>
      <c r="D810" s="190" t="s">
        <v>1296</v>
      </c>
      <c r="E810" s="191"/>
      <c r="F810" s="191">
        <v>56</v>
      </c>
      <c r="G810" s="133"/>
    </row>
    <row r="811" spans="1:7" s="70" customFormat="1" hidden="1">
      <c r="A811" s="188" t="s">
        <v>1573</v>
      </c>
      <c r="B811" s="189" t="s">
        <v>405</v>
      </c>
      <c r="C811" s="189" t="s">
        <v>2764</v>
      </c>
      <c r="D811" s="190" t="s">
        <v>396</v>
      </c>
      <c r="E811" s="191"/>
      <c r="F811" s="191">
        <v>2</v>
      </c>
      <c r="G811" s="133"/>
    </row>
    <row r="812" spans="1:7" s="70" customFormat="1" hidden="1">
      <c r="A812" s="188" t="s">
        <v>1580</v>
      </c>
      <c r="B812" s="189" t="s">
        <v>405</v>
      </c>
      <c r="C812" s="189" t="s">
        <v>2765</v>
      </c>
      <c r="D812" s="190" t="s">
        <v>2537</v>
      </c>
      <c r="E812" s="191"/>
      <c r="F812" s="191">
        <v>1</v>
      </c>
      <c r="G812" s="133"/>
    </row>
    <row r="813" spans="1:7" s="70" customFormat="1" hidden="1">
      <c r="A813" s="188" t="s">
        <v>1596</v>
      </c>
      <c r="B813" s="189" t="s">
        <v>405</v>
      </c>
      <c r="C813" s="189" t="s">
        <v>2766</v>
      </c>
      <c r="D813" s="190" t="s">
        <v>400</v>
      </c>
      <c r="E813" s="191"/>
      <c r="F813" s="191">
        <v>5</v>
      </c>
      <c r="G813" s="133"/>
    </row>
    <row r="814" spans="1:7" s="70" customFormat="1" hidden="1">
      <c r="A814" s="188" t="s">
        <v>1608</v>
      </c>
      <c r="B814" s="189" t="s">
        <v>405</v>
      </c>
      <c r="C814" s="189" t="s">
        <v>2767</v>
      </c>
      <c r="D814" s="190" t="s">
        <v>400</v>
      </c>
      <c r="E814" s="191"/>
      <c r="F814" s="191">
        <v>3</v>
      </c>
      <c r="G814" s="133"/>
    </row>
    <row r="815" spans="1:7" s="70" customFormat="1" hidden="1">
      <c r="A815" s="188" t="s">
        <v>1616</v>
      </c>
      <c r="B815" s="189" t="s">
        <v>405</v>
      </c>
      <c r="C815" s="189" t="s">
        <v>2768</v>
      </c>
      <c r="D815" s="190" t="s">
        <v>400</v>
      </c>
      <c r="E815" s="191"/>
      <c r="F815" s="191">
        <v>26</v>
      </c>
      <c r="G815" s="133"/>
    </row>
    <row r="816" spans="1:7" s="70" customFormat="1" hidden="1">
      <c r="A816" s="188" t="s">
        <v>1621</v>
      </c>
      <c r="B816" s="189" t="s">
        <v>405</v>
      </c>
      <c r="C816" s="189" t="s">
        <v>2769</v>
      </c>
      <c r="D816" s="190" t="s">
        <v>1296</v>
      </c>
      <c r="E816" s="191"/>
      <c r="F816" s="191">
        <v>0.5</v>
      </c>
      <c r="G816" s="133"/>
    </row>
    <row r="817" spans="1:7" s="70" customFormat="1" hidden="1">
      <c r="A817" s="188" t="s">
        <v>1629</v>
      </c>
      <c r="B817" s="189" t="s">
        <v>405</v>
      </c>
      <c r="C817" s="189" t="s">
        <v>2770</v>
      </c>
      <c r="D817" s="190" t="s">
        <v>400</v>
      </c>
      <c r="E817" s="191"/>
      <c r="F817" s="191">
        <v>6</v>
      </c>
      <c r="G817" s="133"/>
    </row>
    <row r="818" spans="1:7" s="70" customFormat="1" hidden="1">
      <c r="A818" s="188" t="s">
        <v>1635</v>
      </c>
      <c r="B818" s="189" t="s">
        <v>405</v>
      </c>
      <c r="C818" s="189" t="s">
        <v>2771</v>
      </c>
      <c r="D818" s="190" t="s">
        <v>400</v>
      </c>
      <c r="E818" s="191"/>
      <c r="F818" s="191">
        <v>5</v>
      </c>
      <c r="G818" s="133"/>
    </row>
    <row r="819" spans="1:7" s="70" customFormat="1" hidden="1">
      <c r="A819" s="188" t="s">
        <v>1641</v>
      </c>
      <c r="B819" s="189" t="s">
        <v>405</v>
      </c>
      <c r="C819" s="189" t="s">
        <v>2772</v>
      </c>
      <c r="D819" s="190" t="s">
        <v>400</v>
      </c>
      <c r="E819" s="191"/>
      <c r="F819" s="191">
        <v>11</v>
      </c>
      <c r="G819" s="133"/>
    </row>
    <row r="820" spans="1:7" s="70" customFormat="1" hidden="1">
      <c r="A820" s="188" t="s">
        <v>1652</v>
      </c>
      <c r="B820" s="189" t="s">
        <v>405</v>
      </c>
      <c r="C820" s="189" t="s">
        <v>2773</v>
      </c>
      <c r="D820" s="190" t="s">
        <v>400</v>
      </c>
      <c r="E820" s="191"/>
      <c r="F820" s="191">
        <v>2</v>
      </c>
      <c r="G820" s="133"/>
    </row>
    <row r="821" spans="1:7" s="70" customFormat="1" hidden="1">
      <c r="A821" s="188" t="s">
        <v>1660</v>
      </c>
      <c r="B821" s="189" t="s">
        <v>405</v>
      </c>
      <c r="C821" s="189" t="s">
        <v>2774</v>
      </c>
      <c r="D821" s="190" t="s">
        <v>400</v>
      </c>
      <c r="E821" s="191"/>
      <c r="F821" s="191">
        <v>1</v>
      </c>
      <c r="G821" s="133"/>
    </row>
    <row r="822" spans="1:7" s="70" customFormat="1" hidden="1">
      <c r="A822" s="188" t="s">
        <v>1665</v>
      </c>
      <c r="B822" s="189" t="s">
        <v>405</v>
      </c>
      <c r="C822" s="189" t="s">
        <v>2775</v>
      </c>
      <c r="D822" s="190" t="s">
        <v>400</v>
      </c>
      <c r="E822" s="191"/>
      <c r="F822" s="191">
        <v>6</v>
      </c>
      <c r="G822" s="133"/>
    </row>
    <row r="823" spans="1:7" s="70" customFormat="1" hidden="1">
      <c r="A823" s="188" t="s">
        <v>1672</v>
      </c>
      <c r="B823" s="189" t="s">
        <v>405</v>
      </c>
      <c r="C823" s="189" t="s">
        <v>2776</v>
      </c>
      <c r="D823" s="190" t="s">
        <v>400</v>
      </c>
      <c r="E823" s="191"/>
      <c r="F823" s="191">
        <v>8</v>
      </c>
      <c r="G823" s="133"/>
    </row>
    <row r="824" spans="1:7" s="70" customFormat="1" hidden="1">
      <c r="A824" s="188" t="s">
        <v>1678</v>
      </c>
      <c r="B824" s="189" t="s">
        <v>405</v>
      </c>
      <c r="C824" s="189" t="s">
        <v>2777</v>
      </c>
      <c r="D824" s="190" t="s">
        <v>400</v>
      </c>
      <c r="E824" s="191"/>
      <c r="F824" s="191">
        <v>10</v>
      </c>
      <c r="G824" s="133"/>
    </row>
    <row r="825" spans="1:7" s="70" customFormat="1" hidden="1">
      <c r="A825" s="188" t="s">
        <v>1683</v>
      </c>
      <c r="B825" s="189" t="s">
        <v>405</v>
      </c>
      <c r="C825" s="189" t="s">
        <v>2778</v>
      </c>
      <c r="D825" s="190" t="s">
        <v>400</v>
      </c>
      <c r="E825" s="191"/>
      <c r="F825" s="191">
        <v>4</v>
      </c>
      <c r="G825" s="133"/>
    </row>
    <row r="826" spans="1:7" s="70" customFormat="1" hidden="1">
      <c r="A826" s="188" t="s">
        <v>308</v>
      </c>
      <c r="B826" s="189" t="s">
        <v>405</v>
      </c>
      <c r="C826" s="189" t="s">
        <v>2779</v>
      </c>
      <c r="D826" s="190" t="s">
        <v>400</v>
      </c>
      <c r="E826" s="191"/>
      <c r="F826" s="191">
        <v>20</v>
      </c>
      <c r="G826" s="133"/>
    </row>
    <row r="827" spans="1:7" s="70" customFormat="1" hidden="1">
      <c r="A827" s="188" t="s">
        <v>1704</v>
      </c>
      <c r="B827" s="189" t="s">
        <v>405</v>
      </c>
      <c r="C827" s="189" t="s">
        <v>2780</v>
      </c>
      <c r="D827" s="190" t="s">
        <v>400</v>
      </c>
      <c r="E827" s="191"/>
      <c r="F827" s="191">
        <v>184</v>
      </c>
      <c r="G827" s="133"/>
    </row>
    <row r="828" spans="1:7" s="70" customFormat="1" hidden="1">
      <c r="A828" s="188" t="s">
        <v>1757</v>
      </c>
      <c r="B828" s="189" t="s">
        <v>405</v>
      </c>
      <c r="C828" s="189" t="s">
        <v>2781</v>
      </c>
      <c r="D828" s="190" t="s">
        <v>1296</v>
      </c>
      <c r="E828" s="191"/>
      <c r="F828" s="191">
        <v>49.66</v>
      </c>
      <c r="G828" s="133"/>
    </row>
    <row r="829" spans="1:7" s="70" customFormat="1" hidden="1">
      <c r="A829" s="188" t="s">
        <v>1781</v>
      </c>
      <c r="B829" s="189" t="s">
        <v>405</v>
      </c>
      <c r="C829" s="189" t="s">
        <v>2782</v>
      </c>
      <c r="D829" s="190" t="s">
        <v>361</v>
      </c>
      <c r="E829" s="191"/>
      <c r="F829" s="191">
        <v>5.87</v>
      </c>
      <c r="G829" s="133"/>
    </row>
    <row r="830" spans="1:7" s="70" customFormat="1" hidden="1">
      <c r="A830" s="188" t="s">
        <v>1795</v>
      </c>
      <c r="B830" s="189" t="s">
        <v>405</v>
      </c>
      <c r="C830" s="189" t="s">
        <v>2783</v>
      </c>
      <c r="D830" s="190" t="s">
        <v>361</v>
      </c>
      <c r="E830" s="191"/>
      <c r="F830" s="191">
        <v>26.83</v>
      </c>
      <c r="G830" s="133"/>
    </row>
    <row r="831" spans="1:7" s="70" customFormat="1" hidden="1">
      <c r="A831" s="188" t="s">
        <v>1804</v>
      </c>
      <c r="B831" s="189" t="s">
        <v>405</v>
      </c>
      <c r="C831" s="189" t="s">
        <v>2784</v>
      </c>
      <c r="D831" s="190" t="s">
        <v>361</v>
      </c>
      <c r="E831" s="191"/>
      <c r="F831" s="191">
        <v>16.96</v>
      </c>
      <c r="G831" s="133"/>
    </row>
    <row r="832" spans="1:7" s="70" customFormat="1" hidden="1">
      <c r="A832" s="188" t="s">
        <v>1821</v>
      </c>
      <c r="B832" s="189" t="s">
        <v>405</v>
      </c>
      <c r="C832" s="189" t="s">
        <v>2785</v>
      </c>
      <c r="D832" s="190" t="s">
        <v>400</v>
      </c>
      <c r="E832" s="191"/>
      <c r="F832" s="191">
        <v>40</v>
      </c>
      <c r="G832" s="133"/>
    </row>
    <row r="833" spans="1:7" s="70" customFormat="1" hidden="1">
      <c r="A833" s="188" t="s">
        <v>1838</v>
      </c>
      <c r="B833" s="189" t="s">
        <v>405</v>
      </c>
      <c r="C833" s="189" t="s">
        <v>2786</v>
      </c>
      <c r="D833" s="190" t="s">
        <v>400</v>
      </c>
      <c r="E833" s="191"/>
      <c r="F833" s="191">
        <v>10</v>
      </c>
      <c r="G833" s="133"/>
    </row>
    <row r="834" spans="1:7" s="70" customFormat="1" hidden="1">
      <c r="A834" s="188" t="s">
        <v>1847</v>
      </c>
      <c r="B834" s="189" t="s">
        <v>405</v>
      </c>
      <c r="C834" s="189" t="s">
        <v>2787</v>
      </c>
      <c r="D834" s="190" t="s">
        <v>400</v>
      </c>
      <c r="E834" s="191"/>
      <c r="F834" s="191">
        <v>4</v>
      </c>
      <c r="G834" s="133"/>
    </row>
    <row r="835" spans="1:7" s="70" customFormat="1" hidden="1">
      <c r="A835" s="188" t="s">
        <v>1857</v>
      </c>
      <c r="B835" s="189" t="s">
        <v>405</v>
      </c>
      <c r="C835" s="189" t="s">
        <v>2788</v>
      </c>
      <c r="D835" s="190" t="s">
        <v>2537</v>
      </c>
      <c r="E835" s="191"/>
      <c r="F835" s="191">
        <v>1</v>
      </c>
      <c r="G835" s="133"/>
    </row>
    <row r="836" spans="1:7" s="70" customFormat="1" hidden="1">
      <c r="A836" s="188" t="s">
        <v>1866</v>
      </c>
      <c r="B836" s="189" t="s">
        <v>405</v>
      </c>
      <c r="C836" s="189" t="s">
        <v>2789</v>
      </c>
      <c r="D836" s="190" t="s">
        <v>400</v>
      </c>
      <c r="E836" s="191"/>
      <c r="F836" s="191">
        <v>10</v>
      </c>
      <c r="G836" s="133"/>
    </row>
    <row r="837" spans="1:7" s="70" customFormat="1" hidden="1">
      <c r="A837" s="188" t="s">
        <v>1876</v>
      </c>
      <c r="B837" s="189" t="s">
        <v>405</v>
      </c>
      <c r="C837" s="189" t="s">
        <v>2790</v>
      </c>
      <c r="D837" s="190" t="s">
        <v>1296</v>
      </c>
      <c r="E837" s="191"/>
      <c r="F837" s="191">
        <v>900.8</v>
      </c>
      <c r="G837" s="133"/>
    </row>
    <row r="838" spans="1:7" s="70" customFormat="1" hidden="1">
      <c r="A838" s="182"/>
      <c r="B838" s="183"/>
      <c r="C838" s="184" t="s">
        <v>2791</v>
      </c>
      <c r="D838" s="185"/>
      <c r="E838" s="186"/>
      <c r="F838" s="187"/>
      <c r="G838" s="133"/>
    </row>
    <row r="839" spans="1:7" s="70" customFormat="1" hidden="1">
      <c r="A839" s="188" t="s">
        <v>1889</v>
      </c>
      <c r="B839" s="189" t="s">
        <v>405</v>
      </c>
      <c r="C839" s="189" t="s">
        <v>2792</v>
      </c>
      <c r="D839" s="190" t="s">
        <v>1296</v>
      </c>
      <c r="E839" s="191"/>
      <c r="F839" s="191">
        <v>1274</v>
      </c>
      <c r="G839" s="133"/>
    </row>
    <row r="840" spans="1:7" s="70" customFormat="1" hidden="1">
      <c r="A840" s="188" t="s">
        <v>1892</v>
      </c>
      <c r="B840" s="189" t="s">
        <v>405</v>
      </c>
      <c r="C840" s="189" t="s">
        <v>2793</v>
      </c>
      <c r="D840" s="190" t="s">
        <v>1296</v>
      </c>
      <c r="E840" s="191"/>
      <c r="F840" s="191">
        <v>33</v>
      </c>
      <c r="G840" s="133"/>
    </row>
    <row r="841" spans="1:7" s="70" customFormat="1" hidden="1">
      <c r="A841" s="188" t="s">
        <v>1956</v>
      </c>
      <c r="B841" s="189" t="s">
        <v>405</v>
      </c>
      <c r="C841" s="189" t="s">
        <v>2794</v>
      </c>
      <c r="D841" s="190" t="s">
        <v>1296</v>
      </c>
      <c r="E841" s="191"/>
      <c r="F841" s="191">
        <v>10</v>
      </c>
      <c r="G841" s="133"/>
    </row>
    <row r="842" spans="1:7" s="70" customFormat="1" hidden="1">
      <c r="A842" s="188" t="s">
        <v>1958</v>
      </c>
      <c r="B842" s="189" t="s">
        <v>405</v>
      </c>
      <c r="C842" s="189" t="s">
        <v>2795</v>
      </c>
      <c r="D842" s="190" t="s">
        <v>1296</v>
      </c>
      <c r="E842" s="191"/>
      <c r="F842" s="191">
        <v>95</v>
      </c>
      <c r="G842" s="133"/>
    </row>
    <row r="843" spans="1:7" s="70" customFormat="1" hidden="1">
      <c r="A843" s="188" t="s">
        <v>1983</v>
      </c>
      <c r="B843" s="189" t="s">
        <v>405</v>
      </c>
      <c r="C843" s="189" t="s">
        <v>2796</v>
      </c>
      <c r="D843" s="190" t="s">
        <v>1296</v>
      </c>
      <c r="E843" s="191"/>
      <c r="F843" s="191">
        <v>199</v>
      </c>
      <c r="G843" s="133"/>
    </row>
    <row r="844" spans="1:7" s="70" customFormat="1" hidden="1">
      <c r="A844" s="188" t="s">
        <v>1985</v>
      </c>
      <c r="B844" s="189" t="s">
        <v>405</v>
      </c>
      <c r="C844" s="189" t="s">
        <v>2797</v>
      </c>
      <c r="D844" s="190" t="s">
        <v>1296</v>
      </c>
      <c r="E844" s="191"/>
      <c r="F844" s="191">
        <v>220</v>
      </c>
      <c r="G844" s="133"/>
    </row>
    <row r="845" spans="1:7" s="70" customFormat="1" hidden="1">
      <c r="A845" s="188" t="s">
        <v>2019</v>
      </c>
      <c r="B845" s="189" t="s">
        <v>405</v>
      </c>
      <c r="C845" s="189" t="s">
        <v>2798</v>
      </c>
      <c r="D845" s="190" t="s">
        <v>1296</v>
      </c>
      <c r="E845" s="191"/>
      <c r="F845" s="191">
        <v>23</v>
      </c>
      <c r="G845" s="133"/>
    </row>
    <row r="846" spans="1:7" s="70" customFormat="1" hidden="1">
      <c r="A846" s="188" t="s">
        <v>2020</v>
      </c>
      <c r="B846" s="189" t="s">
        <v>405</v>
      </c>
      <c r="C846" s="189" t="s">
        <v>2799</v>
      </c>
      <c r="D846" s="190" t="s">
        <v>1296</v>
      </c>
      <c r="E846" s="191"/>
      <c r="F846" s="191">
        <v>478</v>
      </c>
      <c r="G846" s="133"/>
    </row>
    <row r="847" spans="1:7" s="70" customFormat="1" hidden="1">
      <c r="A847" s="182"/>
      <c r="B847" s="183"/>
      <c r="C847" s="184" t="s">
        <v>2801</v>
      </c>
      <c r="D847" s="185"/>
      <c r="E847" s="186"/>
      <c r="F847" s="187"/>
      <c r="G847" s="133"/>
    </row>
    <row r="848" spans="1:7" s="70" customFormat="1" hidden="1">
      <c r="A848" s="188" t="s">
        <v>2046</v>
      </c>
      <c r="B848" s="189" t="s">
        <v>561</v>
      </c>
      <c r="C848" s="189" t="s">
        <v>2802</v>
      </c>
      <c r="D848" s="190" t="s">
        <v>400</v>
      </c>
      <c r="E848" s="191"/>
      <c r="F848" s="191">
        <v>7</v>
      </c>
      <c r="G848" s="133"/>
    </row>
    <row r="849" spans="1:7" s="70" customFormat="1" hidden="1">
      <c r="A849" s="188" t="s">
        <v>2085</v>
      </c>
      <c r="B849" s="189" t="s">
        <v>561</v>
      </c>
      <c r="C849" s="189" t="s">
        <v>2803</v>
      </c>
      <c r="D849" s="190" t="s">
        <v>2537</v>
      </c>
      <c r="E849" s="191"/>
      <c r="F849" s="191">
        <v>1</v>
      </c>
      <c r="G849" s="133"/>
    </row>
    <row r="850" spans="1:7" s="70" customFormat="1" hidden="1">
      <c r="A850" s="188" t="s">
        <v>2093</v>
      </c>
      <c r="B850" s="189" t="s">
        <v>561</v>
      </c>
      <c r="C850" s="189" t="s">
        <v>2804</v>
      </c>
      <c r="D850" s="190" t="s">
        <v>2537</v>
      </c>
      <c r="E850" s="191"/>
      <c r="F850" s="191">
        <v>3</v>
      </c>
      <c r="G850" s="133"/>
    </row>
    <row r="851" spans="1:7" s="70" customFormat="1" hidden="1">
      <c r="A851" s="188" t="s">
        <v>2110</v>
      </c>
      <c r="B851" s="189" t="s">
        <v>561</v>
      </c>
      <c r="C851" s="189" t="s">
        <v>2805</v>
      </c>
      <c r="D851" s="190" t="s">
        <v>400</v>
      </c>
      <c r="E851" s="191"/>
      <c r="F851" s="191">
        <v>1</v>
      </c>
      <c r="G851" s="133"/>
    </row>
    <row r="852" spans="1:7" s="70" customFormat="1" ht="24" hidden="1">
      <c r="A852" s="188" t="s">
        <v>2120</v>
      </c>
      <c r="B852" s="189" t="s">
        <v>561</v>
      </c>
      <c r="C852" s="189" t="s">
        <v>2806</v>
      </c>
      <c r="D852" s="190" t="s">
        <v>2537</v>
      </c>
      <c r="E852" s="191"/>
      <c r="F852" s="191">
        <v>1</v>
      </c>
      <c r="G852" s="133"/>
    </row>
    <row r="853" spans="1:7" s="70" customFormat="1" hidden="1">
      <c r="A853" s="188" t="s">
        <v>2122</v>
      </c>
      <c r="B853" s="189" t="s">
        <v>561</v>
      </c>
      <c r="C853" s="189" t="s">
        <v>2807</v>
      </c>
      <c r="D853" s="190" t="s">
        <v>400</v>
      </c>
      <c r="E853" s="191"/>
      <c r="F853" s="191">
        <v>1</v>
      </c>
      <c r="G853" s="133"/>
    </row>
    <row r="854" spans="1:7" s="70" customFormat="1" hidden="1">
      <c r="A854" s="188" t="s">
        <v>2124</v>
      </c>
      <c r="B854" s="189" t="s">
        <v>561</v>
      </c>
      <c r="C854" s="189" t="s">
        <v>2808</v>
      </c>
      <c r="D854" s="190" t="s">
        <v>400</v>
      </c>
      <c r="E854" s="191"/>
      <c r="F854" s="191">
        <v>8</v>
      </c>
      <c r="G854" s="133"/>
    </row>
    <row r="855" spans="1:7" s="70" customFormat="1" hidden="1">
      <c r="A855" s="188" t="s">
        <v>2132</v>
      </c>
      <c r="B855" s="189" t="s">
        <v>561</v>
      </c>
      <c r="C855" s="189" t="s">
        <v>2809</v>
      </c>
      <c r="D855" s="190" t="s">
        <v>400</v>
      </c>
      <c r="E855" s="191"/>
      <c r="F855" s="191">
        <v>11</v>
      </c>
      <c r="G855" s="133"/>
    </row>
    <row r="856" spans="1:7" s="70" customFormat="1" hidden="1">
      <c r="A856" s="188" t="s">
        <v>2149</v>
      </c>
      <c r="B856" s="189" t="s">
        <v>561</v>
      </c>
      <c r="C856" s="189" t="s">
        <v>2810</v>
      </c>
      <c r="D856" s="190" t="s">
        <v>400</v>
      </c>
      <c r="E856" s="191"/>
      <c r="F856" s="191">
        <v>1</v>
      </c>
      <c r="G856" s="133"/>
    </row>
    <row r="857" spans="1:7" s="70" customFormat="1" hidden="1">
      <c r="A857" s="188" t="s">
        <v>2155</v>
      </c>
      <c r="B857" s="189" t="s">
        <v>561</v>
      </c>
      <c r="C857" s="189" t="s">
        <v>2811</v>
      </c>
      <c r="D857" s="190" t="s">
        <v>400</v>
      </c>
      <c r="E857" s="191"/>
      <c r="F857" s="191">
        <v>2</v>
      </c>
      <c r="G857" s="133"/>
    </row>
    <row r="858" spans="1:7" s="70" customFormat="1" hidden="1">
      <c r="A858" s="188" t="s">
        <v>2156</v>
      </c>
      <c r="B858" s="189" t="s">
        <v>561</v>
      </c>
      <c r="C858" s="189" t="s">
        <v>2812</v>
      </c>
      <c r="D858" s="190" t="s">
        <v>400</v>
      </c>
      <c r="E858" s="191"/>
      <c r="F858" s="191">
        <v>1</v>
      </c>
      <c r="G858" s="133"/>
    </row>
    <row r="859" spans="1:7" s="70" customFormat="1" hidden="1">
      <c r="A859" s="188" t="s">
        <v>2157</v>
      </c>
      <c r="B859" s="189" t="s">
        <v>561</v>
      </c>
      <c r="C859" s="189" t="s">
        <v>2813</v>
      </c>
      <c r="D859" s="190" t="s">
        <v>400</v>
      </c>
      <c r="E859" s="191"/>
      <c r="F859" s="191">
        <v>1</v>
      </c>
      <c r="G859" s="133"/>
    </row>
    <row r="860" spans="1:7" s="70" customFormat="1" hidden="1">
      <c r="A860" s="188" t="s">
        <v>2172</v>
      </c>
      <c r="B860" s="189" t="s">
        <v>561</v>
      </c>
      <c r="C860" s="189" t="s">
        <v>2814</v>
      </c>
      <c r="D860" s="190" t="s">
        <v>2537</v>
      </c>
      <c r="E860" s="191"/>
      <c r="F860" s="191">
        <v>1</v>
      </c>
      <c r="G860" s="133"/>
    </row>
    <row r="861" spans="1:7" s="70" customFormat="1" hidden="1">
      <c r="A861" s="188" t="s">
        <v>2202</v>
      </c>
      <c r="B861" s="189" t="s">
        <v>561</v>
      </c>
      <c r="C861" s="189" t="s">
        <v>2815</v>
      </c>
      <c r="D861" s="190" t="s">
        <v>400</v>
      </c>
      <c r="E861" s="191"/>
      <c r="F861" s="191">
        <v>1</v>
      </c>
      <c r="G861" s="133"/>
    </row>
    <row r="862" spans="1:7" s="70" customFormat="1" hidden="1">
      <c r="A862" s="188" t="s">
        <v>2214</v>
      </c>
      <c r="B862" s="189" t="s">
        <v>561</v>
      </c>
      <c r="C862" s="189" t="s">
        <v>2816</v>
      </c>
      <c r="D862" s="190" t="s">
        <v>2537</v>
      </c>
      <c r="E862" s="191"/>
      <c r="F862" s="191">
        <v>1</v>
      </c>
      <c r="G862" s="133"/>
    </row>
    <row r="863" spans="1:7" s="70" customFormat="1" hidden="1">
      <c r="A863" s="188" t="s">
        <v>2218</v>
      </c>
      <c r="B863" s="189" t="s">
        <v>561</v>
      </c>
      <c r="C863" s="189" t="s">
        <v>2817</v>
      </c>
      <c r="D863" s="190" t="s">
        <v>400</v>
      </c>
      <c r="E863" s="191"/>
      <c r="F863" s="191">
        <v>1</v>
      </c>
      <c r="G863" s="133"/>
    </row>
    <row r="864" spans="1:7" s="70" customFormat="1" hidden="1">
      <c r="A864" s="188" t="s">
        <v>2228</v>
      </c>
      <c r="B864" s="189" t="s">
        <v>561</v>
      </c>
      <c r="C864" s="189" t="s">
        <v>2818</v>
      </c>
      <c r="D864" s="190" t="s">
        <v>2537</v>
      </c>
      <c r="E864" s="191"/>
      <c r="F864" s="191">
        <v>1</v>
      </c>
      <c r="G864" s="133"/>
    </row>
    <row r="865" spans="1:7" s="70" customFormat="1" hidden="1">
      <c r="A865" s="188" t="s">
        <v>2244</v>
      </c>
      <c r="B865" s="189" t="s">
        <v>561</v>
      </c>
      <c r="C865" s="189" t="s">
        <v>2819</v>
      </c>
      <c r="D865" s="190" t="s">
        <v>400</v>
      </c>
      <c r="E865" s="191"/>
      <c r="F865" s="191">
        <v>1</v>
      </c>
      <c r="G865" s="133"/>
    </row>
    <row r="866" spans="1:7" s="70" customFormat="1" hidden="1">
      <c r="A866" s="188" t="s">
        <v>2246</v>
      </c>
      <c r="B866" s="189" t="s">
        <v>561</v>
      </c>
      <c r="C866" s="189" t="s">
        <v>2820</v>
      </c>
      <c r="D866" s="190" t="s">
        <v>2537</v>
      </c>
      <c r="E866" s="191"/>
      <c r="F866" s="191">
        <v>1</v>
      </c>
      <c r="G866" s="133"/>
    </row>
    <row r="867" spans="1:7" s="70" customFormat="1" hidden="1">
      <c r="A867" s="188" t="s">
        <v>2248</v>
      </c>
      <c r="B867" s="189" t="s">
        <v>561</v>
      </c>
      <c r="C867" s="189" t="s">
        <v>2821</v>
      </c>
      <c r="D867" s="190" t="s">
        <v>2537</v>
      </c>
      <c r="E867" s="191"/>
      <c r="F867" s="191">
        <v>1</v>
      </c>
      <c r="G867" s="133"/>
    </row>
    <row r="868" spans="1:7" s="70" customFormat="1" hidden="1">
      <c r="A868" s="188" t="s">
        <v>2263</v>
      </c>
      <c r="B868" s="189" t="s">
        <v>561</v>
      </c>
      <c r="C868" s="189" t="s">
        <v>2822</v>
      </c>
      <c r="D868" s="190" t="s">
        <v>2537</v>
      </c>
      <c r="E868" s="191"/>
      <c r="F868" s="191">
        <v>1</v>
      </c>
      <c r="G868" s="133"/>
    </row>
    <row r="869" spans="1:7" s="70" customFormat="1">
      <c r="A869" s="305"/>
      <c r="B869" s="305"/>
      <c r="C869" s="305"/>
      <c r="D869" s="305"/>
      <c r="E869" s="305"/>
      <c r="F869" s="305"/>
      <c r="G869" s="133"/>
    </row>
    <row r="870" spans="1:7" s="70" customFormat="1">
      <c r="A870" s="192"/>
      <c r="B870" s="327" t="s">
        <v>2483</v>
      </c>
      <c r="C870" s="327"/>
      <c r="D870" s="327" t="s">
        <v>2484</v>
      </c>
      <c r="E870" s="327"/>
      <c r="F870" s="327"/>
      <c r="G870" s="133"/>
    </row>
  </sheetData>
  <mergeCells count="199">
    <mergeCell ref="B2:F2"/>
    <mergeCell ref="B3:F3"/>
    <mergeCell ref="D5:F5"/>
    <mergeCell ref="B6:F6"/>
    <mergeCell ref="B8:F8"/>
    <mergeCell ref="B9:F9"/>
    <mergeCell ref="A15:F15"/>
    <mergeCell ref="A16:F16"/>
    <mergeCell ref="C17:D17"/>
    <mergeCell ref="E18:F18"/>
    <mergeCell ref="E22:F22"/>
    <mergeCell ref="E23:F23"/>
    <mergeCell ref="C11:F11"/>
    <mergeCell ref="A12:A13"/>
    <mergeCell ref="B12:B13"/>
    <mergeCell ref="C12:C13"/>
    <mergeCell ref="D12:D13"/>
    <mergeCell ref="E12:F12"/>
    <mergeCell ref="E54:F54"/>
    <mergeCell ref="E72:F72"/>
    <mergeCell ref="E73:F73"/>
    <mergeCell ref="E74:F74"/>
    <mergeCell ref="E75:F75"/>
    <mergeCell ref="E76:F76"/>
    <mergeCell ref="E31:F31"/>
    <mergeCell ref="E32:F32"/>
    <mergeCell ref="E33:F33"/>
    <mergeCell ref="E34:F34"/>
    <mergeCell ref="E40:F40"/>
    <mergeCell ref="E41:F41"/>
    <mergeCell ref="E105:F105"/>
    <mergeCell ref="E106:F106"/>
    <mergeCell ref="E107:F107"/>
    <mergeCell ref="E115:F115"/>
    <mergeCell ref="E116:F116"/>
    <mergeCell ref="E117:F117"/>
    <mergeCell ref="E77:F77"/>
    <mergeCell ref="E78:F78"/>
    <mergeCell ref="E90:F90"/>
    <mergeCell ref="A91:F91"/>
    <mergeCell ref="E92:F92"/>
    <mergeCell ref="E104:F104"/>
    <mergeCell ref="E140:F140"/>
    <mergeCell ref="E149:F149"/>
    <mergeCell ref="E150:F150"/>
    <mergeCell ref="E151:F151"/>
    <mergeCell ref="E152:F152"/>
    <mergeCell ref="E153:F153"/>
    <mergeCell ref="E118:F118"/>
    <mergeCell ref="E119:F119"/>
    <mergeCell ref="E128:F128"/>
    <mergeCell ref="E129:F129"/>
    <mergeCell ref="A130:F130"/>
    <mergeCell ref="E131:F131"/>
    <mergeCell ref="E169:F169"/>
    <mergeCell ref="E181:F181"/>
    <mergeCell ref="C182:D182"/>
    <mergeCell ref="E183:F183"/>
    <mergeCell ref="E194:F194"/>
    <mergeCell ref="E196:F196"/>
    <mergeCell ref="E154:F154"/>
    <mergeCell ref="E155:F155"/>
    <mergeCell ref="E156:F156"/>
    <mergeCell ref="E157:F157"/>
    <mergeCell ref="E162:F162"/>
    <mergeCell ref="E168:F168"/>
    <mergeCell ref="E229:F229"/>
    <mergeCell ref="E230:F230"/>
    <mergeCell ref="E237:F237"/>
    <mergeCell ref="E242:F242"/>
    <mergeCell ref="E248:F248"/>
    <mergeCell ref="E262:F262"/>
    <mergeCell ref="A198:F198"/>
    <mergeCell ref="E199:F199"/>
    <mergeCell ref="E214:F214"/>
    <mergeCell ref="E215:F215"/>
    <mergeCell ref="E216:F216"/>
    <mergeCell ref="E217:F217"/>
    <mergeCell ref="E286:F286"/>
    <mergeCell ref="E288:F288"/>
    <mergeCell ref="A290:F290"/>
    <mergeCell ref="E291:F291"/>
    <mergeCell ref="E304:F304"/>
    <mergeCell ref="E305:F305"/>
    <mergeCell ref="E270:F270"/>
    <mergeCell ref="E271:F271"/>
    <mergeCell ref="E272:F272"/>
    <mergeCell ref="E273:F273"/>
    <mergeCell ref="C274:D274"/>
    <mergeCell ref="E275:F275"/>
    <mergeCell ref="E344:F344"/>
    <mergeCell ref="E345:F345"/>
    <mergeCell ref="E346:F346"/>
    <mergeCell ref="E347:F347"/>
    <mergeCell ref="E348:F348"/>
    <mergeCell ref="C349:D349"/>
    <mergeCell ref="E306:F306"/>
    <mergeCell ref="E315:F315"/>
    <mergeCell ref="E324:F324"/>
    <mergeCell ref="E330:F330"/>
    <mergeCell ref="E331:F331"/>
    <mergeCell ref="E343:F343"/>
    <mergeCell ref="E383:F383"/>
    <mergeCell ref="E394:F394"/>
    <mergeCell ref="E395:F395"/>
    <mergeCell ref="E396:F396"/>
    <mergeCell ref="E397:F397"/>
    <mergeCell ref="A398:F398"/>
    <mergeCell ref="E350:F350"/>
    <mergeCell ref="E367:F367"/>
    <mergeCell ref="E368:F368"/>
    <mergeCell ref="E374:F374"/>
    <mergeCell ref="E375:F375"/>
    <mergeCell ref="E382:F382"/>
    <mergeCell ref="E432:F432"/>
    <mergeCell ref="E438:F438"/>
    <mergeCell ref="E439:F439"/>
    <mergeCell ref="E447:F447"/>
    <mergeCell ref="E448:F448"/>
    <mergeCell ref="E455:F455"/>
    <mergeCell ref="E399:F399"/>
    <mergeCell ref="E405:F405"/>
    <mergeCell ref="E406:F406"/>
    <mergeCell ref="E413:F413"/>
    <mergeCell ref="E414:F414"/>
    <mergeCell ref="E423:F423"/>
    <mergeCell ref="C497:D497"/>
    <mergeCell ref="E498:F498"/>
    <mergeCell ref="E467:F467"/>
    <mergeCell ref="E472:F472"/>
    <mergeCell ref="E473:F473"/>
    <mergeCell ref="E474:F474"/>
    <mergeCell ref="C481:D481"/>
    <mergeCell ref="E482:F482"/>
    <mergeCell ref="E456:F456"/>
    <mergeCell ref="E457:F457"/>
    <mergeCell ref="E463:F463"/>
    <mergeCell ref="E464:F464"/>
    <mergeCell ref="E465:F465"/>
    <mergeCell ref="E466:F466"/>
    <mergeCell ref="E506:F506"/>
    <mergeCell ref="E507:F507"/>
    <mergeCell ref="E522:F522"/>
    <mergeCell ref="E523:F523"/>
    <mergeCell ref="E524:F524"/>
    <mergeCell ref="E525:F525"/>
    <mergeCell ref="E490:F490"/>
    <mergeCell ref="E491:F491"/>
    <mergeCell ref="E495:F495"/>
    <mergeCell ref="E496:F496"/>
    <mergeCell ref="E542:F542"/>
    <mergeCell ref="E543:F543"/>
    <mergeCell ref="E544:F544"/>
    <mergeCell ref="E552:F552"/>
    <mergeCell ref="E553:F553"/>
    <mergeCell ref="E560:F560"/>
    <mergeCell ref="E526:F526"/>
    <mergeCell ref="A527:F527"/>
    <mergeCell ref="E528:F528"/>
    <mergeCell ref="E534:F534"/>
    <mergeCell ref="E535:F535"/>
    <mergeCell ref="E541:F541"/>
    <mergeCell ref="E577:F577"/>
    <mergeCell ref="A578:F578"/>
    <mergeCell ref="E579:F579"/>
    <mergeCell ref="E584:F584"/>
    <mergeCell ref="E585:F585"/>
    <mergeCell ref="E586:F586"/>
    <mergeCell ref="E561:F561"/>
    <mergeCell ref="E568:F568"/>
    <mergeCell ref="E569:F569"/>
    <mergeCell ref="E570:F570"/>
    <mergeCell ref="E575:F575"/>
    <mergeCell ref="E576:F576"/>
    <mergeCell ref="E614:F614"/>
    <mergeCell ref="E616:F616"/>
    <mergeCell ref="E617:F617"/>
    <mergeCell ref="E618:F618"/>
    <mergeCell ref="E620:F620"/>
    <mergeCell ref="E621:F621"/>
    <mergeCell ref="E587:F587"/>
    <mergeCell ref="E599:F599"/>
    <mergeCell ref="E600:F600"/>
    <mergeCell ref="E607:F607"/>
    <mergeCell ref="E608:F608"/>
    <mergeCell ref="E613:F613"/>
    <mergeCell ref="E632:F632"/>
    <mergeCell ref="A634:F634"/>
    <mergeCell ref="A635:C635"/>
    <mergeCell ref="A636:F636"/>
    <mergeCell ref="A869:F869"/>
    <mergeCell ref="B870:C870"/>
    <mergeCell ref="D870:F870"/>
    <mergeCell ref="E622:F622"/>
    <mergeCell ref="E626:F626"/>
    <mergeCell ref="E627:F627"/>
    <mergeCell ref="E628:F628"/>
    <mergeCell ref="E629:F629"/>
    <mergeCell ref="E631:F631"/>
  </mergeCells>
  <pageMargins left="0.59055118110236227" right="0.59055118110236227" top="0.59055118110236227" bottom="0.47244094488188981" header="0.31496062992125984" footer="0.31496062992125984"/>
  <pageSetup paperSize="9" scale="68" fitToHeight="10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opLeftCell="A10" workbookViewId="0">
      <selection activeCell="F59" sqref="F59:G114"/>
    </sheetView>
  </sheetViews>
  <sheetFormatPr defaultColWidth="8.85546875" defaultRowHeight="12.75"/>
  <cols>
    <col min="1" max="1" width="5.28515625" style="71" customWidth="1"/>
    <col min="2" max="2" width="15.7109375" style="71" customWidth="1"/>
    <col min="3" max="3" width="60.7109375" style="71" customWidth="1"/>
    <col min="4" max="7" width="11.7109375" style="71" customWidth="1"/>
    <col min="8" max="16384" width="8.85546875" style="71"/>
  </cols>
  <sheetData>
    <row r="1" spans="1:8" s="70" customFormat="1">
      <c r="A1" s="133"/>
      <c r="B1" s="133"/>
      <c r="C1" s="133"/>
      <c r="D1" s="133"/>
      <c r="E1" s="133"/>
      <c r="F1" s="133"/>
      <c r="G1" s="133"/>
      <c r="H1" s="133"/>
    </row>
    <row r="2" spans="1:8" s="70" customFormat="1">
      <c r="A2" s="133"/>
      <c r="B2" s="300" t="s">
        <v>213</v>
      </c>
      <c r="C2" s="300"/>
      <c r="D2" s="300"/>
      <c r="E2" s="300"/>
      <c r="F2" s="300"/>
      <c r="G2" s="300"/>
      <c r="H2" s="133"/>
    </row>
    <row r="3" spans="1:8" s="70" customFormat="1">
      <c r="A3" s="135"/>
      <c r="B3" s="301" t="s">
        <v>214</v>
      </c>
      <c r="C3" s="301"/>
      <c r="D3" s="301"/>
      <c r="E3" s="301"/>
      <c r="F3" s="301"/>
      <c r="G3" s="301"/>
      <c r="H3" s="133"/>
    </row>
    <row r="4" spans="1:8" s="70" customFormat="1">
      <c r="A4" s="133"/>
      <c r="B4" s="133"/>
      <c r="C4" s="136"/>
      <c r="D4" s="136"/>
      <c r="E4" s="136"/>
      <c r="F4" s="136"/>
      <c r="G4" s="136"/>
      <c r="H4" s="133"/>
    </row>
    <row r="5" spans="1:8" s="70" customFormat="1" ht="15.75">
      <c r="A5" s="137"/>
      <c r="B5" s="137"/>
      <c r="C5" s="138" t="s">
        <v>2485</v>
      </c>
      <c r="D5" s="138" t="s">
        <v>2486</v>
      </c>
      <c r="E5" s="302"/>
      <c r="F5" s="302"/>
      <c r="G5" s="302"/>
      <c r="H5" s="133"/>
    </row>
    <row r="6" spans="1:8" s="70" customFormat="1">
      <c r="A6" s="135"/>
      <c r="B6" s="303" t="s">
        <v>216</v>
      </c>
      <c r="C6" s="303"/>
      <c r="D6" s="303"/>
      <c r="E6" s="303"/>
      <c r="F6" s="303"/>
      <c r="G6" s="303"/>
      <c r="H6" s="133"/>
    </row>
    <row r="7" spans="1:8" s="70" customFormat="1">
      <c r="A7" s="133"/>
      <c r="B7" s="133"/>
      <c r="C7" s="133"/>
      <c r="D7" s="136"/>
      <c r="E7" s="133"/>
      <c r="F7" s="304" t="s">
        <v>217</v>
      </c>
      <c r="G7" s="304"/>
      <c r="H7" s="133"/>
    </row>
    <row r="8" spans="1:8" s="70" customFormat="1">
      <c r="A8" s="240" t="s">
        <v>218</v>
      </c>
      <c r="B8" s="300" t="s">
        <v>3202</v>
      </c>
      <c r="C8" s="300"/>
      <c r="D8" s="300"/>
      <c r="E8" s="300"/>
      <c r="F8" s="300"/>
      <c r="G8" s="300"/>
      <c r="H8" s="133"/>
    </row>
    <row r="9" spans="1:8" s="70" customFormat="1">
      <c r="A9" s="135"/>
      <c r="B9" s="301" t="s">
        <v>220</v>
      </c>
      <c r="C9" s="301"/>
      <c r="D9" s="301"/>
      <c r="E9" s="301"/>
      <c r="F9" s="301"/>
      <c r="G9" s="301"/>
      <c r="H9" s="133"/>
    </row>
    <row r="10" spans="1:8" s="70" customFormat="1">
      <c r="A10" s="133"/>
      <c r="B10" s="133"/>
      <c r="C10" s="133"/>
      <c r="D10" s="133"/>
      <c r="E10" s="133"/>
      <c r="F10" s="133"/>
      <c r="G10" s="133"/>
      <c r="H10" s="133"/>
    </row>
    <row r="11" spans="1:8" s="70" customFormat="1">
      <c r="A11" s="140" t="s">
        <v>221</v>
      </c>
      <c r="B11" s="140"/>
      <c r="C11" s="307"/>
      <c r="D11" s="307"/>
      <c r="E11" s="307"/>
      <c r="F11" s="307"/>
      <c r="G11" s="307"/>
      <c r="H11" s="133"/>
    </row>
    <row r="12" spans="1:8">
      <c r="A12" s="5"/>
      <c r="B12" s="5"/>
      <c r="C12" s="5"/>
      <c r="D12" s="5"/>
      <c r="E12" s="5"/>
      <c r="F12" s="308" t="s">
        <v>2487</v>
      </c>
      <c r="G12" s="308"/>
      <c r="H12" s="5"/>
    </row>
    <row r="13" spans="1:8">
      <c r="A13" s="309" t="s">
        <v>2488</v>
      </c>
      <c r="B13" s="309"/>
      <c r="C13" s="309"/>
      <c r="D13" s="194"/>
      <c r="E13" s="239"/>
      <c r="F13" s="196"/>
      <c r="G13" s="196" t="s">
        <v>2489</v>
      </c>
      <c r="H13" s="236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 s="70" customFormat="1">
      <c r="A15" s="310" t="s">
        <v>2490</v>
      </c>
      <c r="B15" s="310"/>
      <c r="C15" s="310"/>
      <c r="D15" s="310"/>
      <c r="E15" s="310"/>
      <c r="F15" s="310"/>
      <c r="G15" s="310"/>
      <c r="H15" s="133"/>
    </row>
    <row r="16" spans="1:8" s="72" customFormat="1">
      <c r="A16" s="289" t="s">
        <v>222</v>
      </c>
      <c r="B16" s="289" t="s">
        <v>223</v>
      </c>
      <c r="C16" s="289" t="s">
        <v>224</v>
      </c>
      <c r="D16" s="289" t="s">
        <v>225</v>
      </c>
      <c r="E16" s="289" t="s">
        <v>226</v>
      </c>
      <c r="F16" s="292" t="s">
        <v>2488</v>
      </c>
      <c r="G16" s="293"/>
      <c r="H16" s="141"/>
    </row>
    <row r="17" spans="1:8" s="72" customFormat="1" ht="12.75" customHeight="1">
      <c r="A17" s="290"/>
      <c r="B17" s="290"/>
      <c r="C17" s="290"/>
      <c r="D17" s="290"/>
      <c r="E17" s="290"/>
      <c r="F17" s="294" t="s">
        <v>2491</v>
      </c>
      <c r="G17" s="295"/>
      <c r="H17" s="141"/>
    </row>
    <row r="18" spans="1:8" s="72" customFormat="1">
      <c r="A18" s="291"/>
      <c r="B18" s="291"/>
      <c r="C18" s="291"/>
      <c r="D18" s="291"/>
      <c r="E18" s="291"/>
      <c r="F18" s="197" t="s">
        <v>2492</v>
      </c>
      <c r="G18" s="197" t="s">
        <v>2493</v>
      </c>
      <c r="H18" s="141"/>
    </row>
    <row r="19" spans="1:8" s="73" customFormat="1">
      <c r="A19" s="198">
        <v>1</v>
      </c>
      <c r="B19" s="199">
        <v>2</v>
      </c>
      <c r="C19" s="199">
        <v>3</v>
      </c>
      <c r="D19" s="199">
        <v>4</v>
      </c>
      <c r="E19" s="199">
        <v>5</v>
      </c>
      <c r="F19" s="200">
        <v>6</v>
      </c>
      <c r="G19" s="200">
        <v>7</v>
      </c>
      <c r="H19" s="235"/>
    </row>
    <row r="20" spans="1:8" ht="13.5" thickBot="1">
      <c r="A20" s="296"/>
      <c r="B20" s="297"/>
      <c r="C20" s="297"/>
      <c r="D20" s="297"/>
      <c r="E20" s="297"/>
      <c r="F20" s="297"/>
      <c r="G20" s="297"/>
    </row>
    <row r="21" spans="1:8" s="70" customFormat="1" ht="13.5" thickTop="1">
      <c r="A21" s="298" t="s">
        <v>2494</v>
      </c>
      <c r="B21" s="299"/>
      <c r="C21" s="299"/>
      <c r="D21" s="299"/>
      <c r="E21" s="299"/>
      <c r="F21" s="299"/>
      <c r="G21" s="299"/>
      <c r="H21" s="148"/>
    </row>
    <row r="22" spans="1:8" s="70" customFormat="1">
      <c r="A22" s="201"/>
      <c r="B22" s="202"/>
      <c r="C22" s="203" t="s">
        <v>2443</v>
      </c>
      <c r="D22" s="204"/>
      <c r="E22" s="205"/>
      <c r="F22" s="205"/>
      <c r="G22" s="206"/>
      <c r="H22" s="133"/>
    </row>
    <row r="23" spans="1:8" s="70" customFormat="1">
      <c r="A23" s="207" t="s">
        <v>231</v>
      </c>
      <c r="B23" s="208" t="s">
        <v>231</v>
      </c>
      <c r="C23" s="208" t="s">
        <v>236</v>
      </c>
      <c r="D23" s="209" t="s">
        <v>237</v>
      </c>
      <c r="E23" s="210">
        <v>2423.1570000000002</v>
      </c>
      <c r="F23" s="211"/>
      <c r="G23" s="212"/>
      <c r="H23" s="133"/>
    </row>
    <row r="24" spans="1:8" s="70" customFormat="1">
      <c r="A24" s="207" t="s">
        <v>245</v>
      </c>
      <c r="B24" s="208" t="s">
        <v>239</v>
      </c>
      <c r="C24" s="208" t="s">
        <v>240</v>
      </c>
      <c r="D24" s="209" t="s">
        <v>237</v>
      </c>
      <c r="E24" s="210">
        <v>369.03050000000002</v>
      </c>
      <c r="F24" s="211"/>
      <c r="G24" s="213"/>
      <c r="H24" s="133"/>
    </row>
    <row r="25" spans="1:8" s="70" customFormat="1">
      <c r="A25" s="214"/>
      <c r="B25" s="285" t="s">
        <v>2496</v>
      </c>
      <c r="C25" s="286"/>
      <c r="D25" s="215" t="s">
        <v>2497</v>
      </c>
      <c r="E25" s="216"/>
      <c r="F25" s="216"/>
      <c r="G25" s="217"/>
      <c r="H25" s="133"/>
    </row>
    <row r="26" spans="1:8" s="70" customFormat="1">
      <c r="A26" s="287"/>
      <c r="B26" s="288"/>
      <c r="C26" s="288"/>
      <c r="D26" s="288"/>
      <c r="E26" s="288"/>
      <c r="F26" s="288"/>
      <c r="G26" s="288"/>
      <c r="H26" s="133"/>
    </row>
    <row r="27" spans="1:8" s="70" customFormat="1">
      <c r="A27" s="201"/>
      <c r="B27" s="202"/>
      <c r="C27" s="203" t="s">
        <v>2444</v>
      </c>
      <c r="D27" s="204"/>
      <c r="E27" s="205"/>
      <c r="F27" s="205"/>
      <c r="G27" s="206"/>
      <c r="H27" s="133"/>
    </row>
    <row r="28" spans="1:8" s="70" customFormat="1">
      <c r="A28" s="207" t="s">
        <v>239</v>
      </c>
      <c r="B28" s="208" t="s">
        <v>331</v>
      </c>
      <c r="C28" s="208" t="s">
        <v>332</v>
      </c>
      <c r="D28" s="209" t="s">
        <v>244</v>
      </c>
      <c r="E28" s="210">
        <v>0.6371</v>
      </c>
      <c r="F28" s="211"/>
      <c r="G28" s="212"/>
      <c r="H28" s="133"/>
    </row>
    <row r="29" spans="1:8" s="70" customFormat="1">
      <c r="A29" s="207" t="s">
        <v>256</v>
      </c>
      <c r="B29" s="208" t="s">
        <v>277</v>
      </c>
      <c r="C29" s="208" t="s">
        <v>278</v>
      </c>
      <c r="D29" s="209" t="s">
        <v>244</v>
      </c>
      <c r="E29" s="210">
        <v>40.651200000000003</v>
      </c>
      <c r="F29" s="211"/>
      <c r="G29" s="212"/>
      <c r="H29" s="133"/>
    </row>
    <row r="30" spans="1:8" s="70" customFormat="1" ht="24">
      <c r="A30" s="207" t="s">
        <v>260</v>
      </c>
      <c r="B30" s="208" t="s">
        <v>308</v>
      </c>
      <c r="C30" s="208" t="s">
        <v>309</v>
      </c>
      <c r="D30" s="209" t="s">
        <v>244</v>
      </c>
      <c r="E30" s="210">
        <v>32.5304</v>
      </c>
      <c r="F30" s="211"/>
      <c r="G30" s="212"/>
      <c r="H30" s="133"/>
    </row>
    <row r="31" spans="1:8" s="70" customFormat="1" ht="24">
      <c r="A31" s="207" t="s">
        <v>271</v>
      </c>
      <c r="B31" s="208" t="s">
        <v>254</v>
      </c>
      <c r="C31" s="208" t="s">
        <v>255</v>
      </c>
      <c r="D31" s="209" t="s">
        <v>244</v>
      </c>
      <c r="E31" s="210">
        <v>7.3365</v>
      </c>
      <c r="F31" s="211"/>
      <c r="G31" s="212"/>
      <c r="H31" s="133"/>
    </row>
    <row r="32" spans="1:8" s="70" customFormat="1" ht="24">
      <c r="A32" s="207" t="s">
        <v>279</v>
      </c>
      <c r="B32" s="208" t="s">
        <v>548</v>
      </c>
      <c r="C32" s="208" t="s">
        <v>549</v>
      </c>
      <c r="D32" s="209" t="s">
        <v>244</v>
      </c>
      <c r="E32" s="210">
        <v>0.424788</v>
      </c>
      <c r="F32" s="211"/>
      <c r="G32" s="212"/>
      <c r="H32" s="133"/>
    </row>
    <row r="33" spans="1:8" s="70" customFormat="1">
      <c r="A33" s="207" t="s">
        <v>290</v>
      </c>
      <c r="B33" s="208" t="s">
        <v>334</v>
      </c>
      <c r="C33" s="208" t="s">
        <v>335</v>
      </c>
      <c r="D33" s="209" t="s">
        <v>244</v>
      </c>
      <c r="E33" s="210">
        <v>91.405199999999994</v>
      </c>
      <c r="F33" s="211"/>
      <c r="G33" s="212"/>
      <c r="H33" s="133"/>
    </row>
    <row r="34" spans="1:8" s="70" customFormat="1">
      <c r="A34" s="207" t="s">
        <v>302</v>
      </c>
      <c r="B34" s="208" t="s">
        <v>1255</v>
      </c>
      <c r="C34" s="208" t="s">
        <v>1256</v>
      </c>
      <c r="D34" s="209" t="s">
        <v>244</v>
      </c>
      <c r="E34" s="210">
        <v>2.3298000000000001</v>
      </c>
      <c r="F34" s="211"/>
      <c r="G34" s="212"/>
      <c r="H34" s="133"/>
    </row>
    <row r="35" spans="1:8" s="70" customFormat="1" ht="24">
      <c r="A35" s="207" t="s">
        <v>315</v>
      </c>
      <c r="B35" s="208" t="s">
        <v>311</v>
      </c>
      <c r="C35" s="208" t="s">
        <v>286</v>
      </c>
      <c r="D35" s="209" t="s">
        <v>244</v>
      </c>
      <c r="E35" s="210">
        <v>186.8603</v>
      </c>
      <c r="F35" s="211"/>
      <c r="G35" s="212"/>
      <c r="H35" s="133"/>
    </row>
    <row r="36" spans="1:8" s="70" customFormat="1" ht="24">
      <c r="A36" s="207" t="s">
        <v>325</v>
      </c>
      <c r="B36" s="208" t="s">
        <v>285</v>
      </c>
      <c r="C36" s="208" t="s">
        <v>286</v>
      </c>
      <c r="D36" s="209" t="s">
        <v>244</v>
      </c>
      <c r="E36" s="210">
        <v>0.22192000000000001</v>
      </c>
      <c r="F36" s="211"/>
      <c r="G36" s="212"/>
      <c r="H36" s="133"/>
    </row>
    <row r="37" spans="1:8" s="70" customFormat="1" ht="36">
      <c r="A37" s="207" t="s">
        <v>368</v>
      </c>
      <c r="B37" s="208" t="s">
        <v>450</v>
      </c>
      <c r="C37" s="208" t="s">
        <v>451</v>
      </c>
      <c r="D37" s="209" t="s">
        <v>244</v>
      </c>
      <c r="E37" s="210">
        <v>0.120516</v>
      </c>
      <c r="F37" s="211"/>
      <c r="G37" s="212"/>
      <c r="H37" s="133"/>
    </row>
    <row r="38" spans="1:8" s="70" customFormat="1" ht="24">
      <c r="A38" s="207" t="s">
        <v>404</v>
      </c>
      <c r="B38" s="208" t="s">
        <v>337</v>
      </c>
      <c r="C38" s="208" t="s">
        <v>338</v>
      </c>
      <c r="D38" s="209" t="s">
        <v>244</v>
      </c>
      <c r="E38" s="210">
        <v>13.6435</v>
      </c>
      <c r="F38" s="211"/>
      <c r="G38" s="212"/>
      <c r="H38" s="133"/>
    </row>
    <row r="39" spans="1:8" s="70" customFormat="1">
      <c r="A39" s="207" t="s">
        <v>408</v>
      </c>
      <c r="B39" s="208" t="s">
        <v>296</v>
      </c>
      <c r="C39" s="208" t="s">
        <v>297</v>
      </c>
      <c r="D39" s="209" t="s">
        <v>244</v>
      </c>
      <c r="E39" s="210">
        <v>0.10154299999999999</v>
      </c>
      <c r="F39" s="211"/>
      <c r="G39" s="212"/>
      <c r="H39" s="133"/>
    </row>
    <row r="40" spans="1:8" s="70" customFormat="1">
      <c r="A40" s="207" t="s">
        <v>422</v>
      </c>
      <c r="B40" s="208" t="s">
        <v>2027</v>
      </c>
      <c r="C40" s="208" t="s">
        <v>2028</v>
      </c>
      <c r="D40" s="209" t="s">
        <v>244</v>
      </c>
      <c r="E40" s="210">
        <v>19.062000000000001</v>
      </c>
      <c r="F40" s="211"/>
      <c r="G40" s="212"/>
      <c r="H40" s="133"/>
    </row>
    <row r="41" spans="1:8" s="70" customFormat="1">
      <c r="A41" s="207" t="s">
        <v>430</v>
      </c>
      <c r="B41" s="208" t="s">
        <v>1965</v>
      </c>
      <c r="C41" s="208" t="s">
        <v>1966</v>
      </c>
      <c r="D41" s="209" t="s">
        <v>244</v>
      </c>
      <c r="E41" s="210">
        <v>0.48714000000000002</v>
      </c>
      <c r="F41" s="211"/>
      <c r="G41" s="212"/>
      <c r="H41" s="133"/>
    </row>
    <row r="42" spans="1:8" s="70" customFormat="1">
      <c r="A42" s="207" t="s">
        <v>445</v>
      </c>
      <c r="B42" s="208" t="s">
        <v>376</v>
      </c>
      <c r="C42" s="208" t="s">
        <v>377</v>
      </c>
      <c r="D42" s="209" t="s">
        <v>244</v>
      </c>
      <c r="E42" s="210">
        <v>3.7824000000000003E-2</v>
      </c>
      <c r="F42" s="211"/>
      <c r="G42" s="212"/>
      <c r="H42" s="133"/>
    </row>
    <row r="43" spans="1:8" s="70" customFormat="1">
      <c r="A43" s="207" t="s">
        <v>461</v>
      </c>
      <c r="B43" s="208" t="s">
        <v>340</v>
      </c>
      <c r="C43" s="208" t="s">
        <v>341</v>
      </c>
      <c r="D43" s="209" t="s">
        <v>244</v>
      </c>
      <c r="E43" s="210">
        <v>0.55635199999999996</v>
      </c>
      <c r="F43" s="211"/>
      <c r="G43" s="212"/>
      <c r="H43" s="133"/>
    </row>
    <row r="44" spans="1:8" s="70" customFormat="1">
      <c r="A44" s="207" t="s">
        <v>463</v>
      </c>
      <c r="B44" s="208" t="s">
        <v>3203</v>
      </c>
      <c r="C44" s="208" t="s">
        <v>3204</v>
      </c>
      <c r="D44" s="209" t="s">
        <v>244</v>
      </c>
      <c r="E44" s="210">
        <v>6.6108000000000002</v>
      </c>
      <c r="F44" s="211"/>
      <c r="G44" s="212"/>
      <c r="H44" s="133"/>
    </row>
    <row r="45" spans="1:8" s="70" customFormat="1">
      <c r="A45" s="207" t="s">
        <v>465</v>
      </c>
      <c r="B45" s="208" t="s">
        <v>288</v>
      </c>
      <c r="C45" s="208" t="s">
        <v>289</v>
      </c>
      <c r="D45" s="209" t="s">
        <v>244</v>
      </c>
      <c r="E45" s="210">
        <v>374.41370000000001</v>
      </c>
      <c r="F45" s="211"/>
      <c r="G45" s="212"/>
      <c r="H45" s="133"/>
    </row>
    <row r="46" spans="1:8" s="70" customFormat="1" ht="24">
      <c r="A46" s="207" t="s">
        <v>466</v>
      </c>
      <c r="B46" s="208" t="s">
        <v>578</v>
      </c>
      <c r="C46" s="208" t="s">
        <v>579</v>
      </c>
      <c r="D46" s="209" t="s">
        <v>244</v>
      </c>
      <c r="E46" s="210">
        <v>2.0409000000000002</v>
      </c>
      <c r="F46" s="211"/>
      <c r="G46" s="212"/>
      <c r="H46" s="133"/>
    </row>
    <row r="47" spans="1:8" s="70" customFormat="1" ht="36">
      <c r="A47" s="207" t="s">
        <v>469</v>
      </c>
      <c r="B47" s="208" t="s">
        <v>242</v>
      </c>
      <c r="C47" s="208" t="s">
        <v>243</v>
      </c>
      <c r="D47" s="209" t="s">
        <v>244</v>
      </c>
      <c r="E47" s="210">
        <v>30.197500000000002</v>
      </c>
      <c r="F47" s="211"/>
      <c r="G47" s="212"/>
      <c r="H47" s="133"/>
    </row>
    <row r="48" spans="1:8" s="70" customFormat="1">
      <c r="A48" s="207" t="s">
        <v>486</v>
      </c>
      <c r="B48" s="208" t="s">
        <v>379</v>
      </c>
      <c r="C48" s="208" t="s">
        <v>380</v>
      </c>
      <c r="D48" s="209" t="s">
        <v>244</v>
      </c>
      <c r="E48" s="210">
        <v>0.531528</v>
      </c>
      <c r="F48" s="211"/>
      <c r="G48" s="212"/>
      <c r="H48" s="133"/>
    </row>
    <row r="49" spans="1:8" s="70" customFormat="1">
      <c r="A49" s="207" t="s">
        <v>496</v>
      </c>
      <c r="B49" s="208" t="s">
        <v>512</v>
      </c>
      <c r="C49" s="208" t="s">
        <v>344</v>
      </c>
      <c r="D49" s="209" t="s">
        <v>244</v>
      </c>
      <c r="E49" s="210">
        <v>7.9919000000000004E-2</v>
      </c>
      <c r="F49" s="211"/>
      <c r="G49" s="212"/>
      <c r="H49" s="133"/>
    </row>
    <row r="50" spans="1:8" s="70" customFormat="1">
      <c r="A50" s="207" t="s">
        <v>505</v>
      </c>
      <c r="B50" s="208" t="s">
        <v>607</v>
      </c>
      <c r="C50" s="208" t="s">
        <v>383</v>
      </c>
      <c r="D50" s="209" t="s">
        <v>244</v>
      </c>
      <c r="E50" s="210">
        <v>1.1466E-2</v>
      </c>
      <c r="F50" s="211"/>
      <c r="G50" s="212"/>
      <c r="H50" s="133"/>
    </row>
    <row r="51" spans="1:8" s="70" customFormat="1">
      <c r="A51" s="207" t="s">
        <v>513</v>
      </c>
      <c r="B51" s="208" t="s">
        <v>343</v>
      </c>
      <c r="C51" s="208" t="s">
        <v>344</v>
      </c>
      <c r="D51" s="209" t="s">
        <v>244</v>
      </c>
      <c r="E51" s="210">
        <v>2.2593999999999999</v>
      </c>
      <c r="F51" s="211"/>
      <c r="G51" s="212"/>
      <c r="H51" s="133"/>
    </row>
    <row r="52" spans="1:8" s="70" customFormat="1">
      <c r="A52" s="207" t="s">
        <v>515</v>
      </c>
      <c r="B52" s="208" t="s">
        <v>382</v>
      </c>
      <c r="C52" s="208" t="s">
        <v>383</v>
      </c>
      <c r="D52" s="209" t="s">
        <v>244</v>
      </c>
      <c r="E52" s="210">
        <v>2.9510000000000002E-2</v>
      </c>
      <c r="F52" s="211"/>
      <c r="G52" s="212"/>
      <c r="H52" s="133"/>
    </row>
    <row r="53" spans="1:8" s="70" customFormat="1">
      <c r="A53" s="207" t="s">
        <v>518</v>
      </c>
      <c r="B53" s="208" t="s">
        <v>385</v>
      </c>
      <c r="C53" s="208" t="s">
        <v>386</v>
      </c>
      <c r="D53" s="209" t="s">
        <v>244</v>
      </c>
      <c r="E53" s="210">
        <v>0.27107199999999998</v>
      </c>
      <c r="F53" s="211"/>
      <c r="G53" s="212"/>
      <c r="H53" s="133"/>
    </row>
    <row r="54" spans="1:8" s="70" customFormat="1">
      <c r="A54" s="207" t="s">
        <v>541</v>
      </c>
      <c r="B54" s="208" t="s">
        <v>388</v>
      </c>
      <c r="C54" s="208" t="s">
        <v>389</v>
      </c>
      <c r="D54" s="209" t="s">
        <v>244</v>
      </c>
      <c r="E54" s="210">
        <v>0.85797599999999996</v>
      </c>
      <c r="F54" s="211"/>
      <c r="G54" s="212"/>
      <c r="H54" s="133"/>
    </row>
    <row r="55" spans="1:8" s="70" customFormat="1">
      <c r="A55" s="214"/>
      <c r="B55" s="285" t="s">
        <v>2498</v>
      </c>
      <c r="C55" s="286"/>
      <c r="D55" s="215" t="s">
        <v>2497</v>
      </c>
      <c r="E55" s="216"/>
      <c r="F55" s="216"/>
      <c r="G55" s="217"/>
      <c r="H55" s="133"/>
    </row>
    <row r="56" spans="1:8" s="70" customFormat="1">
      <c r="A56" s="214"/>
      <c r="B56" s="285" t="s">
        <v>2499</v>
      </c>
      <c r="C56" s="286"/>
      <c r="D56" s="215" t="s">
        <v>2497</v>
      </c>
      <c r="E56" s="216"/>
      <c r="F56" s="216"/>
      <c r="G56" s="218" t="s">
        <v>2495</v>
      </c>
      <c r="H56" s="133"/>
    </row>
    <row r="57" spans="1:8" s="70" customFormat="1">
      <c r="A57" s="287"/>
      <c r="B57" s="288"/>
      <c r="C57" s="288"/>
      <c r="D57" s="288"/>
      <c r="E57" s="288"/>
      <c r="F57" s="288"/>
      <c r="G57" s="288"/>
      <c r="H57" s="133"/>
    </row>
    <row r="58" spans="1:8" s="70" customFormat="1">
      <c r="A58" s="201"/>
      <c r="B58" s="202"/>
      <c r="C58" s="203" t="s">
        <v>2445</v>
      </c>
      <c r="D58" s="204"/>
      <c r="E58" s="205"/>
      <c r="F58" s="205"/>
      <c r="G58" s="206"/>
      <c r="H58" s="133"/>
    </row>
    <row r="59" spans="1:8" s="70" customFormat="1">
      <c r="A59" s="207" t="s">
        <v>560</v>
      </c>
      <c r="B59" s="208" t="s">
        <v>1554</v>
      </c>
      <c r="C59" s="208" t="s">
        <v>1555</v>
      </c>
      <c r="D59" s="209" t="s">
        <v>270</v>
      </c>
      <c r="E59" s="210">
        <v>66.3767</v>
      </c>
      <c r="F59" s="211"/>
      <c r="G59" s="212"/>
      <c r="H59" s="133"/>
    </row>
    <row r="60" spans="1:8" s="70" customFormat="1">
      <c r="A60" s="207" t="s">
        <v>562</v>
      </c>
      <c r="B60" s="208" t="s">
        <v>346</v>
      </c>
      <c r="C60" s="208" t="s">
        <v>347</v>
      </c>
      <c r="D60" s="209" t="s">
        <v>270</v>
      </c>
      <c r="E60" s="210">
        <v>163.9752</v>
      </c>
      <c r="F60" s="211"/>
      <c r="G60" s="212"/>
      <c r="H60" s="133"/>
    </row>
    <row r="61" spans="1:8" s="70" customFormat="1">
      <c r="A61" s="207" t="s">
        <v>563</v>
      </c>
      <c r="B61" s="208" t="s">
        <v>299</v>
      </c>
      <c r="C61" s="208" t="s">
        <v>300</v>
      </c>
      <c r="D61" s="209" t="s">
        <v>270</v>
      </c>
      <c r="E61" s="210">
        <v>70.155699999999996</v>
      </c>
      <c r="F61" s="211"/>
      <c r="G61" s="212"/>
      <c r="H61" s="133"/>
    </row>
    <row r="62" spans="1:8" s="70" customFormat="1">
      <c r="A62" s="207" t="s">
        <v>564</v>
      </c>
      <c r="B62" s="208" t="s">
        <v>3205</v>
      </c>
      <c r="C62" s="208" t="s">
        <v>3206</v>
      </c>
      <c r="D62" s="209" t="s">
        <v>270</v>
      </c>
      <c r="E62" s="210">
        <v>3.4176000000000002</v>
      </c>
      <c r="F62" s="211"/>
      <c r="G62" s="212"/>
      <c r="H62" s="133"/>
    </row>
    <row r="63" spans="1:8" s="70" customFormat="1">
      <c r="A63" s="207" t="s">
        <v>567</v>
      </c>
      <c r="B63" s="208" t="s">
        <v>3207</v>
      </c>
      <c r="C63" s="208" t="s">
        <v>3208</v>
      </c>
      <c r="D63" s="209" t="s">
        <v>270</v>
      </c>
      <c r="E63" s="210">
        <v>1.38</v>
      </c>
      <c r="F63" s="211"/>
      <c r="G63" s="212"/>
      <c r="H63" s="133"/>
    </row>
    <row r="64" spans="1:8" s="70" customFormat="1">
      <c r="A64" s="207" t="s">
        <v>598</v>
      </c>
      <c r="B64" s="208" t="s">
        <v>1830</v>
      </c>
      <c r="C64" s="208" t="s">
        <v>1831</v>
      </c>
      <c r="D64" s="209" t="s">
        <v>270</v>
      </c>
      <c r="E64" s="210">
        <v>1.5599999999999999E-2</v>
      </c>
      <c r="F64" s="211"/>
      <c r="G64" s="212"/>
      <c r="H64" s="133"/>
    </row>
    <row r="65" spans="1:8" s="70" customFormat="1">
      <c r="A65" s="207" t="s">
        <v>614</v>
      </c>
      <c r="B65" s="208" t="s">
        <v>1147</v>
      </c>
      <c r="C65" s="208" t="s">
        <v>1148</v>
      </c>
      <c r="D65" s="209" t="s">
        <v>270</v>
      </c>
      <c r="E65" s="210">
        <v>4.4943999999999997</v>
      </c>
      <c r="F65" s="211"/>
      <c r="G65" s="212"/>
      <c r="H65" s="133"/>
    </row>
    <row r="66" spans="1:8" s="70" customFormat="1">
      <c r="A66" s="207" t="s">
        <v>615</v>
      </c>
      <c r="B66" s="208" t="s">
        <v>1014</v>
      </c>
      <c r="C66" s="208" t="s">
        <v>1015</v>
      </c>
      <c r="D66" s="209" t="s">
        <v>270</v>
      </c>
      <c r="E66" s="210">
        <v>3.5999999999999997E-2</v>
      </c>
      <c r="F66" s="211"/>
      <c r="G66" s="212"/>
      <c r="H66" s="133"/>
    </row>
    <row r="67" spans="1:8" s="70" customFormat="1">
      <c r="A67" s="207" t="s">
        <v>617</v>
      </c>
      <c r="B67" s="208" t="s">
        <v>3209</v>
      </c>
      <c r="C67" s="208" t="s">
        <v>3210</v>
      </c>
      <c r="D67" s="209" t="s">
        <v>270</v>
      </c>
      <c r="E67" s="210">
        <v>24.38</v>
      </c>
      <c r="F67" s="211"/>
      <c r="G67" s="212"/>
      <c r="H67" s="133"/>
    </row>
    <row r="68" spans="1:8" s="70" customFormat="1">
      <c r="A68" s="207" t="s">
        <v>619</v>
      </c>
      <c r="B68" s="208" t="s">
        <v>3211</v>
      </c>
      <c r="C68" s="208" t="s">
        <v>3212</v>
      </c>
      <c r="D68" s="209" t="s">
        <v>270</v>
      </c>
      <c r="E68" s="210">
        <v>3.54</v>
      </c>
      <c r="F68" s="211"/>
      <c r="G68" s="212"/>
      <c r="H68" s="133"/>
    </row>
    <row r="69" spans="1:8" s="70" customFormat="1">
      <c r="A69" s="207" t="s">
        <v>621</v>
      </c>
      <c r="B69" s="208" t="s">
        <v>439</v>
      </c>
      <c r="C69" s="208" t="s">
        <v>440</v>
      </c>
      <c r="D69" s="209" t="s">
        <v>270</v>
      </c>
      <c r="E69" s="210">
        <v>0.30380000000000001</v>
      </c>
      <c r="F69" s="211"/>
      <c r="G69" s="212"/>
      <c r="H69" s="133"/>
    </row>
    <row r="70" spans="1:8" s="70" customFormat="1">
      <c r="A70" s="207" t="s">
        <v>642</v>
      </c>
      <c r="B70" s="208" t="s">
        <v>3213</v>
      </c>
      <c r="C70" s="208" t="s">
        <v>3214</v>
      </c>
      <c r="D70" s="209" t="s">
        <v>270</v>
      </c>
      <c r="E70" s="210">
        <v>8.4</v>
      </c>
      <c r="F70" s="211"/>
      <c r="G70" s="212"/>
      <c r="H70" s="133"/>
    </row>
    <row r="71" spans="1:8" s="70" customFormat="1">
      <c r="A71" s="207" t="s">
        <v>655</v>
      </c>
      <c r="B71" s="208" t="s">
        <v>3215</v>
      </c>
      <c r="C71" s="208" t="s">
        <v>3216</v>
      </c>
      <c r="D71" s="209" t="s">
        <v>270</v>
      </c>
      <c r="E71" s="210">
        <v>1.4</v>
      </c>
      <c r="F71" s="211"/>
      <c r="G71" s="212"/>
      <c r="H71" s="133"/>
    </row>
    <row r="72" spans="1:8" s="70" customFormat="1">
      <c r="A72" s="207" t="s">
        <v>656</v>
      </c>
      <c r="B72" s="208" t="s">
        <v>3217</v>
      </c>
      <c r="C72" s="208" t="s">
        <v>3218</v>
      </c>
      <c r="D72" s="209" t="s">
        <v>274</v>
      </c>
      <c r="E72" s="210">
        <v>8.4000000000000005E-2</v>
      </c>
      <c r="F72" s="211"/>
      <c r="G72" s="212"/>
      <c r="H72" s="133"/>
    </row>
    <row r="73" spans="1:8" s="70" customFormat="1">
      <c r="A73" s="207" t="s">
        <v>657</v>
      </c>
      <c r="B73" s="208" t="s">
        <v>350</v>
      </c>
      <c r="C73" s="208" t="s">
        <v>351</v>
      </c>
      <c r="D73" s="209" t="s">
        <v>274</v>
      </c>
      <c r="E73" s="210">
        <v>1.4409E-2</v>
      </c>
      <c r="F73" s="211"/>
      <c r="G73" s="212"/>
      <c r="H73" s="133"/>
    </row>
    <row r="74" spans="1:8" s="70" customFormat="1">
      <c r="A74" s="207" t="s">
        <v>659</v>
      </c>
      <c r="B74" s="208" t="s">
        <v>353</v>
      </c>
      <c r="C74" s="208" t="s">
        <v>354</v>
      </c>
      <c r="D74" s="209" t="s">
        <v>274</v>
      </c>
      <c r="E74" s="210">
        <v>2.0587999999999999E-2</v>
      </c>
      <c r="F74" s="211"/>
      <c r="G74" s="212"/>
      <c r="H74" s="133"/>
    </row>
    <row r="75" spans="1:8" s="70" customFormat="1">
      <c r="A75" s="207" t="s">
        <v>660</v>
      </c>
      <c r="B75" s="208" t="s">
        <v>3219</v>
      </c>
      <c r="C75" s="208" t="s">
        <v>3220</v>
      </c>
      <c r="D75" s="209" t="s">
        <v>274</v>
      </c>
      <c r="E75" s="210">
        <v>2.002E-2</v>
      </c>
      <c r="F75" s="211"/>
      <c r="G75" s="212"/>
      <c r="H75" s="133"/>
    </row>
    <row r="76" spans="1:8" s="70" customFormat="1">
      <c r="A76" s="207" t="s">
        <v>661</v>
      </c>
      <c r="B76" s="208" t="s">
        <v>2033</v>
      </c>
      <c r="C76" s="208" t="s">
        <v>2034</v>
      </c>
      <c r="D76" s="209" t="s">
        <v>396</v>
      </c>
      <c r="E76" s="210">
        <v>42.36</v>
      </c>
      <c r="F76" s="211"/>
      <c r="G76" s="212"/>
      <c r="H76" s="133"/>
    </row>
    <row r="77" spans="1:8" s="70" customFormat="1">
      <c r="A77" s="207" t="s">
        <v>663</v>
      </c>
      <c r="B77" s="208" t="s">
        <v>356</v>
      </c>
      <c r="C77" s="208" t="s">
        <v>357</v>
      </c>
      <c r="D77" s="209" t="s">
        <v>274</v>
      </c>
      <c r="E77" s="210">
        <v>1.8418E-2</v>
      </c>
      <c r="F77" s="211"/>
      <c r="G77" s="212"/>
      <c r="H77" s="133"/>
    </row>
    <row r="78" spans="1:8" s="70" customFormat="1">
      <c r="A78" s="207" t="s">
        <v>684</v>
      </c>
      <c r="B78" s="208" t="s">
        <v>2118</v>
      </c>
      <c r="C78" s="208" t="s">
        <v>2119</v>
      </c>
      <c r="D78" s="209" t="s">
        <v>274</v>
      </c>
      <c r="E78" s="210">
        <v>8.8900000000000007E-2</v>
      </c>
      <c r="F78" s="211"/>
      <c r="G78" s="212"/>
      <c r="H78" s="133"/>
    </row>
    <row r="79" spans="1:8" s="70" customFormat="1">
      <c r="A79" s="207" t="s">
        <v>697</v>
      </c>
      <c r="B79" s="208" t="s">
        <v>442</v>
      </c>
      <c r="C79" s="208" t="s">
        <v>443</v>
      </c>
      <c r="D79" s="209" t="s">
        <v>274</v>
      </c>
      <c r="E79" s="210">
        <v>4.8999999999999998E-3</v>
      </c>
      <c r="F79" s="211"/>
      <c r="G79" s="212"/>
      <c r="H79" s="133"/>
    </row>
    <row r="80" spans="1:8" s="70" customFormat="1">
      <c r="A80" s="207" t="s">
        <v>698</v>
      </c>
      <c r="B80" s="208" t="s">
        <v>391</v>
      </c>
      <c r="C80" s="208" t="s">
        <v>392</v>
      </c>
      <c r="D80" s="209" t="s">
        <v>270</v>
      </c>
      <c r="E80" s="210">
        <v>0.81952000000000003</v>
      </c>
      <c r="F80" s="211"/>
      <c r="G80" s="212"/>
      <c r="H80" s="133"/>
    </row>
    <row r="81" spans="1:8" s="70" customFormat="1">
      <c r="A81" s="207" t="s">
        <v>700</v>
      </c>
      <c r="B81" s="208" t="s">
        <v>554</v>
      </c>
      <c r="C81" s="208" t="s">
        <v>555</v>
      </c>
      <c r="D81" s="209" t="s">
        <v>274</v>
      </c>
      <c r="E81" s="210">
        <v>4.006E-3</v>
      </c>
      <c r="F81" s="211"/>
      <c r="G81" s="212"/>
      <c r="H81" s="133"/>
    </row>
    <row r="82" spans="1:8" s="70" customFormat="1" ht="24">
      <c r="A82" s="207" t="s">
        <v>721</v>
      </c>
      <c r="B82" s="208" t="s">
        <v>3221</v>
      </c>
      <c r="C82" s="208" t="s">
        <v>3222</v>
      </c>
      <c r="D82" s="209" t="s">
        <v>270</v>
      </c>
      <c r="E82" s="210">
        <v>7.7999999999999999E-5</v>
      </c>
      <c r="F82" s="211"/>
      <c r="G82" s="212"/>
      <c r="H82" s="133"/>
    </row>
    <row r="83" spans="1:8" s="70" customFormat="1">
      <c r="A83" s="207" t="s">
        <v>734</v>
      </c>
      <c r="B83" s="208" t="s">
        <v>359</v>
      </c>
      <c r="C83" s="208" t="s">
        <v>360</v>
      </c>
      <c r="D83" s="209" t="s">
        <v>361</v>
      </c>
      <c r="E83" s="210">
        <v>452.20049999999998</v>
      </c>
      <c r="F83" s="211"/>
      <c r="G83" s="212"/>
      <c r="H83" s="133"/>
    </row>
    <row r="84" spans="1:8" s="70" customFormat="1">
      <c r="A84" s="207" t="s">
        <v>735</v>
      </c>
      <c r="B84" s="208" t="s">
        <v>1817</v>
      </c>
      <c r="C84" s="208" t="s">
        <v>1818</v>
      </c>
      <c r="D84" s="209" t="s">
        <v>361</v>
      </c>
      <c r="E84" s="210">
        <v>1.0589999999999999</v>
      </c>
      <c r="F84" s="211"/>
      <c r="G84" s="212"/>
      <c r="H84" s="133"/>
    </row>
    <row r="85" spans="1:8" s="70" customFormat="1" ht="24">
      <c r="A85" s="207" t="s">
        <v>736</v>
      </c>
      <c r="B85" s="208" t="s">
        <v>481</v>
      </c>
      <c r="C85" s="208" t="s">
        <v>482</v>
      </c>
      <c r="D85" s="209" t="s">
        <v>270</v>
      </c>
      <c r="E85" s="210">
        <v>1.325E-2</v>
      </c>
      <c r="F85" s="211"/>
      <c r="G85" s="212"/>
      <c r="H85" s="133"/>
    </row>
    <row r="86" spans="1:8" s="70" customFormat="1" ht="24">
      <c r="A86" s="207" t="s">
        <v>737</v>
      </c>
      <c r="B86" s="208" t="s">
        <v>3223</v>
      </c>
      <c r="C86" s="208" t="s">
        <v>3224</v>
      </c>
      <c r="D86" s="209" t="s">
        <v>270</v>
      </c>
      <c r="E86" s="210">
        <v>0.10199999999999999</v>
      </c>
      <c r="F86" s="211"/>
      <c r="G86" s="212"/>
      <c r="H86" s="133"/>
    </row>
    <row r="87" spans="1:8" s="70" customFormat="1" ht="24">
      <c r="A87" s="207" t="s">
        <v>739</v>
      </c>
      <c r="B87" s="208" t="s">
        <v>363</v>
      </c>
      <c r="C87" s="208" t="s">
        <v>364</v>
      </c>
      <c r="D87" s="209" t="s">
        <v>270</v>
      </c>
      <c r="E87" s="210">
        <v>0.13340399999999999</v>
      </c>
      <c r="F87" s="211"/>
      <c r="G87" s="212"/>
      <c r="H87" s="133"/>
    </row>
    <row r="88" spans="1:8" s="70" customFormat="1" ht="24">
      <c r="A88" s="207" t="s">
        <v>756</v>
      </c>
      <c r="B88" s="208" t="s">
        <v>535</v>
      </c>
      <c r="C88" s="208" t="s">
        <v>536</v>
      </c>
      <c r="D88" s="209" t="s">
        <v>270</v>
      </c>
      <c r="E88" s="210">
        <v>0.12019000000000001</v>
      </c>
      <c r="F88" s="211"/>
      <c r="G88" s="212"/>
      <c r="H88" s="133"/>
    </row>
    <row r="89" spans="1:8" s="70" customFormat="1">
      <c r="A89" s="207" t="s">
        <v>758</v>
      </c>
      <c r="B89" s="208" t="s">
        <v>3225</v>
      </c>
      <c r="C89" s="208" t="s">
        <v>3226</v>
      </c>
      <c r="D89" s="209" t="s">
        <v>396</v>
      </c>
      <c r="E89" s="210">
        <v>0.95199999999999996</v>
      </c>
      <c r="F89" s="211"/>
      <c r="G89" s="212"/>
      <c r="H89" s="133"/>
    </row>
    <row r="90" spans="1:8" s="70" customFormat="1">
      <c r="A90" s="207" t="s">
        <v>760</v>
      </c>
      <c r="B90" s="208" t="s">
        <v>268</v>
      </c>
      <c r="C90" s="208" t="s">
        <v>269</v>
      </c>
      <c r="D90" s="209" t="s">
        <v>270</v>
      </c>
      <c r="E90" s="210">
        <v>523.66909999999996</v>
      </c>
      <c r="F90" s="211"/>
      <c r="G90" s="212"/>
      <c r="H90" s="133"/>
    </row>
    <row r="91" spans="1:8" s="70" customFormat="1">
      <c r="A91" s="207" t="s">
        <v>762</v>
      </c>
      <c r="B91" s="208" t="s">
        <v>394</v>
      </c>
      <c r="C91" s="208" t="s">
        <v>395</v>
      </c>
      <c r="D91" s="209" t="s">
        <v>396</v>
      </c>
      <c r="E91" s="210">
        <v>3.3889999999999998</v>
      </c>
      <c r="F91" s="211"/>
      <c r="G91" s="212"/>
      <c r="H91" s="133"/>
    </row>
    <row r="92" spans="1:8" s="70" customFormat="1" ht="24">
      <c r="A92" s="207" t="s">
        <v>764</v>
      </c>
      <c r="B92" s="208" t="s">
        <v>538</v>
      </c>
      <c r="C92" s="208" t="s">
        <v>539</v>
      </c>
      <c r="D92" s="209" t="s">
        <v>270</v>
      </c>
      <c r="E92" s="210">
        <v>1.7675E-2</v>
      </c>
      <c r="F92" s="211"/>
      <c r="G92" s="212"/>
      <c r="H92" s="133"/>
    </row>
    <row r="93" spans="1:8" s="70" customFormat="1">
      <c r="A93" s="207" t="s">
        <v>766</v>
      </c>
      <c r="B93" s="208" t="s">
        <v>1752</v>
      </c>
      <c r="C93" s="208" t="s">
        <v>1753</v>
      </c>
      <c r="D93" s="209" t="s">
        <v>396</v>
      </c>
      <c r="E93" s="210">
        <v>2.3779999999999999E-2</v>
      </c>
      <c r="F93" s="211"/>
      <c r="G93" s="212"/>
      <c r="H93" s="133"/>
    </row>
    <row r="94" spans="1:8" s="70" customFormat="1">
      <c r="A94" s="207" t="s">
        <v>768</v>
      </c>
      <c r="B94" s="208" t="s">
        <v>398</v>
      </c>
      <c r="C94" s="208" t="s">
        <v>399</v>
      </c>
      <c r="D94" s="209" t="s">
        <v>400</v>
      </c>
      <c r="E94" s="210">
        <v>0.15759999999999999</v>
      </c>
      <c r="F94" s="211"/>
      <c r="G94" s="212"/>
      <c r="H94" s="133"/>
    </row>
    <row r="95" spans="1:8" s="70" customFormat="1">
      <c r="A95" s="207" t="s">
        <v>770</v>
      </c>
      <c r="B95" s="208" t="s">
        <v>484</v>
      </c>
      <c r="C95" s="208" t="s">
        <v>485</v>
      </c>
      <c r="D95" s="209" t="s">
        <v>270</v>
      </c>
      <c r="E95" s="210">
        <v>2.915</v>
      </c>
      <c r="F95" s="211"/>
      <c r="G95" s="212"/>
      <c r="H95" s="133"/>
    </row>
    <row r="96" spans="1:8" s="70" customFormat="1">
      <c r="A96" s="207" t="s">
        <v>772</v>
      </c>
      <c r="B96" s="208" t="s">
        <v>402</v>
      </c>
      <c r="C96" s="208" t="s">
        <v>403</v>
      </c>
      <c r="D96" s="209" t="s">
        <v>396</v>
      </c>
      <c r="E96" s="210">
        <v>0.56735999999999998</v>
      </c>
      <c r="F96" s="211"/>
      <c r="G96" s="212"/>
      <c r="H96" s="133"/>
    </row>
    <row r="97" spans="1:8" s="70" customFormat="1">
      <c r="A97" s="207" t="s">
        <v>775</v>
      </c>
      <c r="B97" s="208" t="s">
        <v>558</v>
      </c>
      <c r="C97" s="208" t="s">
        <v>559</v>
      </c>
      <c r="D97" s="209" t="s">
        <v>361</v>
      </c>
      <c r="E97" s="210">
        <v>0.77800000000000002</v>
      </c>
      <c r="F97" s="211"/>
      <c r="G97" s="212"/>
      <c r="H97" s="133"/>
    </row>
    <row r="98" spans="1:8" s="70" customFormat="1">
      <c r="A98" s="207" t="s">
        <v>796</v>
      </c>
      <c r="B98" s="208" t="s">
        <v>2038</v>
      </c>
      <c r="C98" s="208" t="s">
        <v>2039</v>
      </c>
      <c r="D98" s="209" t="s">
        <v>400</v>
      </c>
      <c r="E98" s="210">
        <v>8.4719999999999995</v>
      </c>
      <c r="F98" s="211"/>
      <c r="G98" s="212"/>
      <c r="H98" s="133"/>
    </row>
    <row r="99" spans="1:8" s="70" customFormat="1">
      <c r="A99" s="207" t="s">
        <v>809</v>
      </c>
      <c r="B99" s="208" t="s">
        <v>366</v>
      </c>
      <c r="C99" s="208" t="s">
        <v>367</v>
      </c>
      <c r="D99" s="209" t="s">
        <v>361</v>
      </c>
      <c r="E99" s="210">
        <v>35.857399999999998</v>
      </c>
      <c r="F99" s="211"/>
      <c r="G99" s="212"/>
      <c r="H99" s="133"/>
    </row>
    <row r="100" spans="1:8" s="70" customFormat="1">
      <c r="A100" s="207" t="s">
        <v>810</v>
      </c>
      <c r="B100" s="208" t="s">
        <v>1538</v>
      </c>
      <c r="C100" s="208" t="s">
        <v>1539</v>
      </c>
      <c r="D100" s="209" t="s">
        <v>361</v>
      </c>
      <c r="E100" s="210">
        <v>173.88</v>
      </c>
      <c r="F100" s="211"/>
      <c r="G100" s="212"/>
      <c r="H100" s="133"/>
    </row>
    <row r="101" spans="1:8" s="70" customFormat="1">
      <c r="A101" s="207" t="s">
        <v>813</v>
      </c>
      <c r="B101" s="208" t="s">
        <v>3227</v>
      </c>
      <c r="C101" s="208" t="s">
        <v>3228</v>
      </c>
      <c r="D101" s="209" t="s">
        <v>1296</v>
      </c>
      <c r="E101" s="210">
        <v>60</v>
      </c>
      <c r="F101" s="211"/>
      <c r="G101" s="212"/>
      <c r="H101" s="133"/>
    </row>
    <row r="102" spans="1:8" s="70" customFormat="1">
      <c r="A102" s="207" t="s">
        <v>839</v>
      </c>
      <c r="B102" s="208" t="s">
        <v>2041</v>
      </c>
      <c r="C102" s="208" t="s">
        <v>2042</v>
      </c>
      <c r="D102" s="209" t="s">
        <v>396</v>
      </c>
      <c r="E102" s="210">
        <v>80.483999999999995</v>
      </c>
      <c r="F102" s="211"/>
      <c r="G102" s="212"/>
      <c r="H102" s="133"/>
    </row>
    <row r="103" spans="1:8" s="70" customFormat="1" ht="24">
      <c r="A103" s="207" t="s">
        <v>840</v>
      </c>
      <c r="B103" s="208" t="s">
        <v>2044</v>
      </c>
      <c r="C103" s="208" t="s">
        <v>2045</v>
      </c>
      <c r="D103" s="209" t="s">
        <v>396</v>
      </c>
      <c r="E103" s="210">
        <v>741.3</v>
      </c>
      <c r="F103" s="211"/>
      <c r="G103" s="212"/>
      <c r="H103" s="133"/>
    </row>
    <row r="104" spans="1:8" s="70" customFormat="1">
      <c r="A104" s="207" t="s">
        <v>842</v>
      </c>
      <c r="B104" s="208" t="s">
        <v>405</v>
      </c>
      <c r="C104" s="208" t="s">
        <v>2121</v>
      </c>
      <c r="D104" s="209" t="s">
        <v>407</v>
      </c>
      <c r="E104" s="210">
        <v>0.1799</v>
      </c>
      <c r="F104" s="211"/>
      <c r="G104" s="212"/>
      <c r="H104" s="133"/>
    </row>
    <row r="105" spans="1:8" s="70" customFormat="1">
      <c r="A105" s="207" t="s">
        <v>844</v>
      </c>
      <c r="B105" s="208" t="s">
        <v>405</v>
      </c>
      <c r="C105" s="208" t="s">
        <v>3229</v>
      </c>
      <c r="D105" s="209" t="s">
        <v>407</v>
      </c>
      <c r="E105" s="210">
        <v>3.2248000000000001</v>
      </c>
      <c r="F105" s="211"/>
      <c r="G105" s="212"/>
      <c r="H105" s="133"/>
    </row>
    <row r="106" spans="1:8" s="70" customFormat="1">
      <c r="A106" s="207" t="s">
        <v>846</v>
      </c>
      <c r="B106" s="208" t="s">
        <v>405</v>
      </c>
      <c r="C106" s="208" t="s">
        <v>516</v>
      </c>
      <c r="D106" s="209" t="s">
        <v>407</v>
      </c>
      <c r="E106" s="210">
        <v>7.8799999999999999E-3</v>
      </c>
      <c r="F106" s="211"/>
      <c r="G106" s="212"/>
      <c r="H106" s="133"/>
    </row>
    <row r="107" spans="1:8" s="70" customFormat="1">
      <c r="A107" s="207" t="s">
        <v>848</v>
      </c>
      <c r="B107" s="208" t="s">
        <v>405</v>
      </c>
      <c r="C107" s="208" t="s">
        <v>514</v>
      </c>
      <c r="D107" s="209" t="s">
        <v>407</v>
      </c>
      <c r="E107" s="210">
        <v>9.7019999999999995E-2</v>
      </c>
      <c r="F107" s="211"/>
      <c r="G107" s="212"/>
      <c r="H107" s="133"/>
    </row>
    <row r="108" spans="1:8" s="70" customFormat="1">
      <c r="A108" s="207" t="s">
        <v>866</v>
      </c>
      <c r="B108" s="208" t="s">
        <v>405</v>
      </c>
      <c r="C108" s="208" t="s">
        <v>406</v>
      </c>
      <c r="D108" s="209" t="s">
        <v>407</v>
      </c>
      <c r="E108" s="210">
        <v>4.7300000000000002E-2</v>
      </c>
      <c r="F108" s="211"/>
      <c r="G108" s="212"/>
      <c r="H108" s="133"/>
    </row>
    <row r="109" spans="1:8" s="70" customFormat="1">
      <c r="A109" s="207" t="s">
        <v>879</v>
      </c>
      <c r="B109" s="208" t="s">
        <v>561</v>
      </c>
      <c r="C109" s="208" t="s">
        <v>811</v>
      </c>
      <c r="D109" s="209" t="s">
        <v>274</v>
      </c>
      <c r="E109" s="210">
        <v>1.0460000000000001E-2</v>
      </c>
      <c r="F109" s="211"/>
      <c r="G109" s="212"/>
      <c r="H109" s="133"/>
    </row>
    <row r="110" spans="1:8" s="70" customFormat="1" ht="24">
      <c r="A110" s="207" t="s">
        <v>880</v>
      </c>
      <c r="B110" s="208" t="s">
        <v>561</v>
      </c>
      <c r="C110" s="208" t="s">
        <v>3230</v>
      </c>
      <c r="D110" s="209" t="s">
        <v>400</v>
      </c>
      <c r="E110" s="210">
        <v>18</v>
      </c>
      <c r="F110" s="211"/>
      <c r="G110" s="212"/>
      <c r="H110" s="133"/>
    </row>
    <row r="111" spans="1:8" s="70" customFormat="1" ht="24">
      <c r="A111" s="207" t="s">
        <v>882</v>
      </c>
      <c r="B111" s="208" t="s">
        <v>561</v>
      </c>
      <c r="C111" s="208" t="s">
        <v>3231</v>
      </c>
      <c r="D111" s="209" t="s">
        <v>400</v>
      </c>
      <c r="E111" s="210">
        <v>115</v>
      </c>
      <c r="F111" s="211"/>
      <c r="G111" s="212"/>
      <c r="H111" s="133"/>
    </row>
    <row r="112" spans="1:8" s="70" customFormat="1">
      <c r="A112" s="207" t="s">
        <v>898</v>
      </c>
      <c r="B112" s="208" t="s">
        <v>561</v>
      </c>
      <c r="C112" s="208" t="s">
        <v>2121</v>
      </c>
      <c r="D112" s="209" t="s">
        <v>274</v>
      </c>
      <c r="E112" s="210">
        <v>0.13103999999999999</v>
      </c>
      <c r="F112" s="211"/>
      <c r="G112" s="212"/>
      <c r="H112" s="133"/>
    </row>
    <row r="113" spans="1:8" s="70" customFormat="1">
      <c r="A113" s="207" t="s">
        <v>909</v>
      </c>
      <c r="B113" s="208" t="s">
        <v>561</v>
      </c>
      <c r="C113" s="208" t="s">
        <v>406</v>
      </c>
      <c r="D113" s="209" t="s">
        <v>274</v>
      </c>
      <c r="E113" s="210">
        <v>0.1023</v>
      </c>
      <c r="F113" s="211"/>
      <c r="G113" s="212"/>
      <c r="H113" s="133"/>
    </row>
    <row r="114" spans="1:8" s="70" customFormat="1">
      <c r="A114" s="214"/>
      <c r="B114" s="285" t="s">
        <v>2501</v>
      </c>
      <c r="C114" s="286"/>
      <c r="D114" s="215" t="s">
        <v>2497</v>
      </c>
      <c r="E114" s="216"/>
      <c r="F114" s="216"/>
      <c r="G114" s="217"/>
      <c r="H114" s="133"/>
    </row>
    <row r="115" spans="1:8" s="70" customFormat="1">
      <c r="A115" s="287"/>
      <c r="B115" s="288"/>
      <c r="C115" s="288"/>
      <c r="D115" s="288"/>
      <c r="E115" s="288"/>
      <c r="F115" s="288"/>
      <c r="G115" s="288"/>
      <c r="H115" s="133"/>
    </row>
    <row r="116" spans="1:8" s="70" customFormat="1">
      <c r="A116" s="305"/>
      <c r="B116" s="305"/>
      <c r="C116" s="305"/>
      <c r="D116" s="305"/>
      <c r="E116" s="305"/>
      <c r="F116" s="305"/>
      <c r="G116" s="305"/>
      <c r="H116" s="133"/>
    </row>
    <row r="117" spans="1:8" s="70" customFormat="1">
      <c r="A117" s="192"/>
      <c r="B117" s="306" t="s">
        <v>2483</v>
      </c>
      <c r="C117" s="306"/>
      <c r="D117" s="306"/>
      <c r="E117" s="306" t="s">
        <v>2484</v>
      </c>
      <c r="F117" s="306"/>
      <c r="G117" s="306"/>
      <c r="H117" s="133"/>
    </row>
  </sheetData>
  <autoFilter ref="A19:H114"/>
  <mergeCells count="30">
    <mergeCell ref="B8:G8"/>
    <mergeCell ref="B2:G2"/>
    <mergeCell ref="B3:G3"/>
    <mergeCell ref="E5:G5"/>
    <mergeCell ref="B6:G6"/>
    <mergeCell ref="F7:G7"/>
    <mergeCell ref="A26:G26"/>
    <mergeCell ref="B9:G9"/>
    <mergeCell ref="C11:G11"/>
    <mergeCell ref="F12:G12"/>
    <mergeCell ref="A13:C13"/>
    <mergeCell ref="A15:G15"/>
    <mergeCell ref="A16:A18"/>
    <mergeCell ref="B16:B18"/>
    <mergeCell ref="C16:C18"/>
    <mergeCell ref="D16:D18"/>
    <mergeCell ref="E16:E18"/>
    <mergeCell ref="F16:G16"/>
    <mergeCell ref="F17:G17"/>
    <mergeCell ref="A20:G20"/>
    <mergeCell ref="A21:G21"/>
    <mergeCell ref="B25:C25"/>
    <mergeCell ref="B117:D117"/>
    <mergeCell ref="E117:G117"/>
    <mergeCell ref="B55:C55"/>
    <mergeCell ref="B56:C56"/>
    <mergeCell ref="A57:G57"/>
    <mergeCell ref="B114:C114"/>
    <mergeCell ref="A115:G115"/>
    <mergeCell ref="A116:G1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7"/>
  <sheetViews>
    <sheetView workbookViewId="0">
      <selection activeCell="D23" sqref="D23"/>
    </sheetView>
  </sheetViews>
  <sheetFormatPr defaultColWidth="8.85546875" defaultRowHeight="12.75" outlineLevelRow="1"/>
  <cols>
    <col min="1" max="1" width="6.28515625" style="71" customWidth="1"/>
    <col min="2" max="2" width="15.7109375" style="71" customWidth="1"/>
    <col min="3" max="3" width="75.7109375" style="71" customWidth="1"/>
    <col min="4" max="6" width="11.7109375" style="71" customWidth="1"/>
    <col min="7" max="16384" width="8.85546875" style="71"/>
  </cols>
  <sheetData>
    <row r="1" spans="1:7" s="70" customFormat="1">
      <c r="A1" s="133"/>
      <c r="B1" s="133"/>
      <c r="C1" s="133"/>
      <c r="D1" s="133"/>
      <c r="E1" s="133"/>
      <c r="F1" s="134" t="s">
        <v>212</v>
      </c>
      <c r="G1" s="133"/>
    </row>
    <row r="2" spans="1:7" s="70" customFormat="1" ht="27.6" customHeight="1">
      <c r="A2" s="133"/>
      <c r="B2" s="300" t="s">
        <v>213</v>
      </c>
      <c r="C2" s="300"/>
      <c r="D2" s="300"/>
      <c r="E2" s="300"/>
      <c r="F2" s="300"/>
      <c r="G2" s="133"/>
    </row>
    <row r="3" spans="1:7" s="70" customFormat="1">
      <c r="A3" s="135"/>
      <c r="B3" s="301" t="s">
        <v>214</v>
      </c>
      <c r="C3" s="301"/>
      <c r="D3" s="301"/>
      <c r="E3" s="301"/>
      <c r="F3" s="301"/>
      <c r="G3" s="133"/>
    </row>
    <row r="4" spans="1:7" s="70" customFormat="1">
      <c r="A4" s="133"/>
      <c r="B4" s="133"/>
      <c r="C4" s="136"/>
      <c r="D4" s="136"/>
      <c r="E4" s="136"/>
      <c r="F4" s="136"/>
      <c r="G4" s="133"/>
    </row>
    <row r="5" spans="1:7" s="70" customFormat="1" ht="15.75">
      <c r="A5" s="137"/>
      <c r="B5" s="137"/>
      <c r="C5" s="138" t="s">
        <v>215</v>
      </c>
      <c r="D5" s="302"/>
      <c r="E5" s="302"/>
      <c r="F5" s="302"/>
      <c r="G5" s="133"/>
    </row>
    <row r="6" spans="1:7" s="70" customFormat="1">
      <c r="A6" s="135"/>
      <c r="B6" s="303" t="s">
        <v>216</v>
      </c>
      <c r="C6" s="303"/>
      <c r="D6" s="303"/>
      <c r="E6" s="303"/>
      <c r="F6" s="303"/>
      <c r="G6" s="133"/>
    </row>
    <row r="7" spans="1:7" s="70" customFormat="1">
      <c r="A7" s="133"/>
      <c r="B7" s="133"/>
      <c r="C7" s="133"/>
      <c r="D7" s="136"/>
      <c r="E7" s="133"/>
      <c r="F7" s="240" t="s">
        <v>217</v>
      </c>
      <c r="G7" s="133"/>
    </row>
    <row r="8" spans="1:7" s="70" customFormat="1">
      <c r="A8" s="240" t="s">
        <v>218</v>
      </c>
      <c r="B8" s="300" t="s">
        <v>3202</v>
      </c>
      <c r="C8" s="300"/>
      <c r="D8" s="300"/>
      <c r="E8" s="300"/>
      <c r="F8" s="300"/>
      <c r="G8" s="133"/>
    </row>
    <row r="9" spans="1:7" s="70" customFormat="1">
      <c r="A9" s="135"/>
      <c r="B9" s="301" t="s">
        <v>220</v>
      </c>
      <c r="C9" s="301"/>
      <c r="D9" s="301"/>
      <c r="E9" s="301"/>
      <c r="F9" s="301"/>
      <c r="G9" s="133"/>
    </row>
    <row r="10" spans="1:7" s="70" customFormat="1">
      <c r="A10" s="133"/>
      <c r="B10" s="133"/>
      <c r="C10" s="133"/>
      <c r="D10" s="133"/>
      <c r="E10" s="133"/>
      <c r="F10" s="133"/>
      <c r="G10" s="133"/>
    </row>
    <row r="11" spans="1:7" s="70" customFormat="1">
      <c r="A11" s="140" t="s">
        <v>221</v>
      </c>
      <c r="B11" s="140"/>
      <c r="C11" s="321"/>
      <c r="D11" s="321"/>
      <c r="E11" s="321"/>
      <c r="F11" s="321"/>
      <c r="G11" s="133"/>
    </row>
    <row r="12" spans="1:7" s="72" customFormat="1" ht="12.75" customHeight="1">
      <c r="A12" s="322" t="s">
        <v>222</v>
      </c>
      <c r="B12" s="322" t="s">
        <v>223</v>
      </c>
      <c r="C12" s="322" t="s">
        <v>224</v>
      </c>
      <c r="D12" s="322" t="s">
        <v>225</v>
      </c>
      <c r="E12" s="324" t="s">
        <v>226</v>
      </c>
      <c r="F12" s="325"/>
      <c r="G12" s="141"/>
    </row>
    <row r="13" spans="1:7" s="72" customFormat="1" ht="34.5" customHeight="1">
      <c r="A13" s="323"/>
      <c r="B13" s="323"/>
      <c r="C13" s="323"/>
      <c r="D13" s="323"/>
      <c r="E13" s="142" t="s">
        <v>227</v>
      </c>
      <c r="F13" s="142" t="s">
        <v>228</v>
      </c>
      <c r="G13" s="141"/>
    </row>
    <row r="14" spans="1:7" s="73" customFormat="1">
      <c r="A14" s="143">
        <v>1</v>
      </c>
      <c r="B14" s="144">
        <v>2</v>
      </c>
      <c r="C14" s="144">
        <v>3</v>
      </c>
      <c r="D14" s="144">
        <v>4</v>
      </c>
      <c r="E14" s="144">
        <v>5</v>
      </c>
      <c r="F14" s="144">
        <v>6</v>
      </c>
      <c r="G14" s="235"/>
    </row>
    <row r="15" spans="1:7">
      <c r="A15" s="318"/>
      <c r="B15" s="319"/>
      <c r="C15" s="319"/>
      <c r="D15" s="319"/>
      <c r="E15" s="319"/>
      <c r="F15" s="320"/>
    </row>
    <row r="16" spans="1:7" ht="15.75">
      <c r="A16" s="315" t="s">
        <v>3232</v>
      </c>
      <c r="B16" s="316"/>
      <c r="C16" s="316"/>
      <c r="D16" s="316"/>
      <c r="E16" s="316"/>
      <c r="F16" s="317"/>
      <c r="G16" s="236"/>
    </row>
    <row r="17" spans="1:7" s="70" customFormat="1">
      <c r="A17" s="145" t="s">
        <v>231</v>
      </c>
      <c r="B17" s="146" t="s">
        <v>3233</v>
      </c>
      <c r="C17" s="146" t="s">
        <v>3234</v>
      </c>
      <c r="D17" s="147" t="s">
        <v>3235</v>
      </c>
      <c r="E17" s="311">
        <v>1.1192</v>
      </c>
      <c r="F17" s="312"/>
      <c r="G17" s="148"/>
    </row>
    <row r="18" spans="1:7" s="74" customFormat="1" outlineLevel="1">
      <c r="A18" s="149" t="s">
        <v>235</v>
      </c>
      <c r="B18" s="150" t="s">
        <v>239</v>
      </c>
      <c r="C18" s="151" t="s">
        <v>240</v>
      </c>
      <c r="D18" s="150" t="s">
        <v>237</v>
      </c>
      <c r="E18" s="152">
        <v>0.38</v>
      </c>
      <c r="F18" s="152">
        <v>0.42530400000000002</v>
      </c>
    </row>
    <row r="19" spans="1:7" s="76" customFormat="1" ht="24" outlineLevel="1">
      <c r="A19" s="157" t="s">
        <v>238</v>
      </c>
      <c r="B19" s="158" t="s">
        <v>254</v>
      </c>
      <c r="C19" s="159" t="s">
        <v>255</v>
      </c>
      <c r="D19" s="158" t="s">
        <v>244</v>
      </c>
      <c r="E19" s="160">
        <v>0.38</v>
      </c>
      <c r="F19" s="160">
        <v>0.42530400000000002</v>
      </c>
    </row>
    <row r="20" spans="1:7" s="70" customFormat="1">
      <c r="A20" s="237"/>
      <c r="B20" s="238"/>
      <c r="C20" s="306" t="s">
        <v>3236</v>
      </c>
      <c r="D20" s="306"/>
      <c r="E20" s="238"/>
      <c r="F20" s="241"/>
      <c r="G20" s="133"/>
    </row>
    <row r="21" spans="1:7" s="70" customFormat="1" ht="25.5">
      <c r="A21" s="145" t="s">
        <v>245</v>
      </c>
      <c r="B21" s="146" t="s">
        <v>303</v>
      </c>
      <c r="C21" s="146" t="s">
        <v>304</v>
      </c>
      <c r="D21" s="147" t="s">
        <v>270</v>
      </c>
      <c r="E21" s="311">
        <v>0.9</v>
      </c>
      <c r="F21" s="312"/>
      <c r="G21" s="148"/>
    </row>
    <row r="22" spans="1:7" s="74" customFormat="1" outlineLevel="1">
      <c r="A22" s="149" t="s">
        <v>249</v>
      </c>
      <c r="B22" s="150" t="s">
        <v>231</v>
      </c>
      <c r="C22" s="151" t="s">
        <v>236</v>
      </c>
      <c r="D22" s="150" t="s">
        <v>237</v>
      </c>
      <c r="E22" s="152">
        <v>2.4</v>
      </c>
      <c r="F22" s="152">
        <v>2.16</v>
      </c>
    </row>
    <row r="23" spans="1:7" s="75" customFormat="1" outlineLevel="1">
      <c r="A23" s="153" t="s">
        <v>3237</v>
      </c>
      <c r="B23" s="154" t="s">
        <v>239</v>
      </c>
      <c r="C23" s="155" t="s">
        <v>240</v>
      </c>
      <c r="D23" s="154" t="s">
        <v>237</v>
      </c>
      <c r="E23" s="156">
        <v>0.54</v>
      </c>
      <c r="F23" s="156">
        <v>0.48599999999999999</v>
      </c>
    </row>
    <row r="24" spans="1:7" s="76" customFormat="1" outlineLevel="1">
      <c r="A24" s="157" t="s">
        <v>3238</v>
      </c>
      <c r="B24" s="158" t="s">
        <v>308</v>
      </c>
      <c r="C24" s="159" t="s">
        <v>309</v>
      </c>
      <c r="D24" s="158" t="s">
        <v>244</v>
      </c>
      <c r="E24" s="160">
        <v>0.08</v>
      </c>
      <c r="F24" s="160">
        <v>7.1999999999999995E-2</v>
      </c>
    </row>
    <row r="25" spans="1:7" s="76" customFormat="1" ht="24" outlineLevel="1">
      <c r="A25" s="161" t="s">
        <v>3239</v>
      </c>
      <c r="B25" s="162" t="s">
        <v>311</v>
      </c>
      <c r="C25" s="163" t="s">
        <v>286</v>
      </c>
      <c r="D25" s="162" t="s">
        <v>244</v>
      </c>
      <c r="E25" s="164">
        <v>0.46</v>
      </c>
      <c r="F25" s="164">
        <v>0.41399999999999998</v>
      </c>
    </row>
    <row r="26" spans="1:7" s="76" customFormat="1" outlineLevel="1">
      <c r="A26" s="161" t="s">
        <v>3240</v>
      </c>
      <c r="B26" s="162" t="s">
        <v>288</v>
      </c>
      <c r="C26" s="163" t="s">
        <v>289</v>
      </c>
      <c r="D26" s="162" t="s">
        <v>244</v>
      </c>
      <c r="E26" s="164">
        <v>0.92</v>
      </c>
      <c r="F26" s="164">
        <v>0.82799999999999996</v>
      </c>
    </row>
    <row r="27" spans="1:7" s="75" customFormat="1" outlineLevel="1">
      <c r="A27" s="165" t="s">
        <v>3241</v>
      </c>
      <c r="B27" s="166" t="s">
        <v>299</v>
      </c>
      <c r="C27" s="167" t="s">
        <v>300</v>
      </c>
      <c r="D27" s="166" t="s">
        <v>270</v>
      </c>
      <c r="E27" s="168">
        <v>0.15</v>
      </c>
      <c r="F27" s="168">
        <v>0.13500000000000001</v>
      </c>
    </row>
    <row r="28" spans="1:7" s="75" customFormat="1" outlineLevel="1">
      <c r="A28" s="169" t="s">
        <v>3242</v>
      </c>
      <c r="B28" s="170" t="s">
        <v>268</v>
      </c>
      <c r="C28" s="171" t="s">
        <v>269</v>
      </c>
      <c r="D28" s="170" t="s">
        <v>270</v>
      </c>
      <c r="E28" s="172">
        <v>1.3</v>
      </c>
      <c r="F28" s="172">
        <v>1.17</v>
      </c>
    </row>
    <row r="29" spans="1:7" s="70" customFormat="1">
      <c r="A29" s="145" t="s">
        <v>239</v>
      </c>
      <c r="B29" s="146" t="s">
        <v>3243</v>
      </c>
      <c r="C29" s="146" t="s">
        <v>3244</v>
      </c>
      <c r="D29" s="147" t="s">
        <v>1694</v>
      </c>
      <c r="E29" s="311">
        <v>0.6</v>
      </c>
      <c r="F29" s="312"/>
      <c r="G29" s="148"/>
    </row>
    <row r="30" spans="1:7" s="74" customFormat="1" outlineLevel="1">
      <c r="A30" s="149" t="s">
        <v>252</v>
      </c>
      <c r="B30" s="150" t="s">
        <v>231</v>
      </c>
      <c r="C30" s="151" t="s">
        <v>236</v>
      </c>
      <c r="D30" s="150" t="s">
        <v>237</v>
      </c>
      <c r="E30" s="152">
        <v>69.8</v>
      </c>
      <c r="F30" s="152">
        <v>41.88</v>
      </c>
    </row>
    <row r="31" spans="1:7" s="75" customFormat="1" outlineLevel="1">
      <c r="A31" s="153" t="s">
        <v>253</v>
      </c>
      <c r="B31" s="154" t="s">
        <v>239</v>
      </c>
      <c r="C31" s="155" t="s">
        <v>240</v>
      </c>
      <c r="D31" s="154" t="s">
        <v>237</v>
      </c>
      <c r="E31" s="156">
        <v>0.65</v>
      </c>
      <c r="F31" s="156">
        <v>0.39</v>
      </c>
    </row>
    <row r="32" spans="1:7" s="76" customFormat="1" ht="24" outlineLevel="1">
      <c r="A32" s="157" t="s">
        <v>2828</v>
      </c>
      <c r="B32" s="158" t="s">
        <v>337</v>
      </c>
      <c r="C32" s="159" t="s">
        <v>338</v>
      </c>
      <c r="D32" s="158" t="s">
        <v>244</v>
      </c>
      <c r="E32" s="160">
        <v>0.61</v>
      </c>
      <c r="F32" s="160">
        <v>0.36599999999999999</v>
      </c>
    </row>
    <row r="33" spans="1:7" s="76" customFormat="1" outlineLevel="1">
      <c r="A33" s="161" t="s">
        <v>2829</v>
      </c>
      <c r="B33" s="162" t="s">
        <v>512</v>
      </c>
      <c r="C33" s="163" t="s">
        <v>344</v>
      </c>
      <c r="D33" s="162" t="s">
        <v>244</v>
      </c>
      <c r="E33" s="164">
        <v>0.04</v>
      </c>
      <c r="F33" s="164">
        <v>2.4E-2</v>
      </c>
    </row>
    <row r="34" spans="1:7" s="75" customFormat="1" outlineLevel="1">
      <c r="A34" s="165" t="s">
        <v>2830</v>
      </c>
      <c r="B34" s="166" t="s">
        <v>1014</v>
      </c>
      <c r="C34" s="167" t="s">
        <v>1015</v>
      </c>
      <c r="D34" s="166" t="s">
        <v>270</v>
      </c>
      <c r="E34" s="168">
        <v>0.06</v>
      </c>
      <c r="F34" s="168">
        <v>3.5999999999999997E-2</v>
      </c>
    </row>
    <row r="35" spans="1:7" s="75" customFormat="1" outlineLevel="1">
      <c r="A35" s="169" t="s">
        <v>2831</v>
      </c>
      <c r="B35" s="170" t="s">
        <v>3211</v>
      </c>
      <c r="C35" s="171" t="s">
        <v>3212</v>
      </c>
      <c r="D35" s="170" t="s">
        <v>270</v>
      </c>
      <c r="E35" s="172">
        <v>5.9</v>
      </c>
      <c r="F35" s="172">
        <v>3.54</v>
      </c>
    </row>
    <row r="36" spans="1:7" s="75" customFormat="1" outlineLevel="1">
      <c r="A36" s="169" t="s">
        <v>2832</v>
      </c>
      <c r="B36" s="170" t="s">
        <v>350</v>
      </c>
      <c r="C36" s="171" t="s">
        <v>351</v>
      </c>
      <c r="D36" s="170" t="s">
        <v>274</v>
      </c>
      <c r="E36" s="172">
        <v>1E-3</v>
      </c>
      <c r="F36" s="172">
        <v>5.9999999999999995E-4</v>
      </c>
    </row>
    <row r="37" spans="1:7" s="75" customFormat="1" ht="24" outlineLevel="1">
      <c r="A37" s="169" t="s">
        <v>3245</v>
      </c>
      <c r="B37" s="170" t="s">
        <v>3223</v>
      </c>
      <c r="C37" s="171" t="s">
        <v>3224</v>
      </c>
      <c r="D37" s="170" t="s">
        <v>270</v>
      </c>
      <c r="E37" s="172">
        <v>0.17</v>
      </c>
      <c r="F37" s="172">
        <v>0.10199999999999999</v>
      </c>
    </row>
    <row r="38" spans="1:7" s="75" customFormat="1" outlineLevel="1">
      <c r="A38" s="169" t="s">
        <v>3246</v>
      </c>
      <c r="B38" s="170" t="s">
        <v>3227</v>
      </c>
      <c r="C38" s="171" t="s">
        <v>3228</v>
      </c>
      <c r="D38" s="170" t="s">
        <v>1296</v>
      </c>
      <c r="E38" s="172">
        <v>100</v>
      </c>
      <c r="F38" s="172">
        <v>60</v>
      </c>
    </row>
    <row r="39" spans="1:7" s="70" customFormat="1">
      <c r="A39" s="237"/>
      <c r="B39" s="238"/>
      <c r="C39" s="306" t="s">
        <v>3247</v>
      </c>
      <c r="D39" s="306"/>
      <c r="E39" s="238"/>
      <c r="F39" s="241"/>
      <c r="G39" s="133"/>
    </row>
    <row r="40" spans="1:7" s="70" customFormat="1" ht="38.25">
      <c r="A40" s="145" t="s">
        <v>256</v>
      </c>
      <c r="B40" s="146" t="s">
        <v>261</v>
      </c>
      <c r="C40" s="146" t="s">
        <v>3248</v>
      </c>
      <c r="D40" s="147" t="s">
        <v>234</v>
      </c>
      <c r="E40" s="311">
        <v>0.40190999999999999</v>
      </c>
      <c r="F40" s="312"/>
      <c r="G40" s="148"/>
    </row>
    <row r="41" spans="1:7" s="74" customFormat="1" outlineLevel="1">
      <c r="A41" s="149" t="s">
        <v>259</v>
      </c>
      <c r="B41" s="150" t="s">
        <v>231</v>
      </c>
      <c r="C41" s="151" t="s">
        <v>236</v>
      </c>
      <c r="D41" s="150" t="s">
        <v>237</v>
      </c>
      <c r="E41" s="152">
        <v>31.32</v>
      </c>
      <c r="F41" s="152">
        <v>12.5878</v>
      </c>
    </row>
    <row r="42" spans="1:7" s="75" customFormat="1" outlineLevel="1">
      <c r="A42" s="153" t="s">
        <v>3249</v>
      </c>
      <c r="B42" s="154" t="s">
        <v>239</v>
      </c>
      <c r="C42" s="155" t="s">
        <v>240</v>
      </c>
      <c r="D42" s="154" t="s">
        <v>237</v>
      </c>
      <c r="E42" s="156">
        <v>90.09</v>
      </c>
      <c r="F42" s="156">
        <v>36.208100000000002</v>
      </c>
    </row>
    <row r="43" spans="1:7" s="76" customFormat="1" ht="24" outlineLevel="1">
      <c r="A43" s="157" t="s">
        <v>3250</v>
      </c>
      <c r="B43" s="158" t="s">
        <v>254</v>
      </c>
      <c r="C43" s="159" t="s">
        <v>255</v>
      </c>
      <c r="D43" s="158" t="s">
        <v>244</v>
      </c>
      <c r="E43" s="160">
        <v>17.05</v>
      </c>
      <c r="F43" s="160">
        <v>6.8525999999999998</v>
      </c>
    </row>
    <row r="44" spans="1:7" s="76" customFormat="1" ht="36" outlineLevel="1">
      <c r="A44" s="161" t="s">
        <v>3251</v>
      </c>
      <c r="B44" s="162" t="s">
        <v>242</v>
      </c>
      <c r="C44" s="163" t="s">
        <v>243</v>
      </c>
      <c r="D44" s="162" t="s">
        <v>244</v>
      </c>
      <c r="E44" s="164">
        <v>73.040000000000006</v>
      </c>
      <c r="F44" s="164">
        <v>29.355499999999999</v>
      </c>
    </row>
    <row r="45" spans="1:7" s="75" customFormat="1" outlineLevel="1">
      <c r="A45" s="165" t="s">
        <v>3252</v>
      </c>
      <c r="B45" s="166" t="s">
        <v>268</v>
      </c>
      <c r="C45" s="167" t="s">
        <v>269</v>
      </c>
      <c r="D45" s="166" t="s">
        <v>270</v>
      </c>
      <c r="E45" s="168">
        <v>0.04</v>
      </c>
      <c r="F45" s="168">
        <v>1.6076E-2</v>
      </c>
    </row>
    <row r="46" spans="1:7" s="70" customFormat="1" ht="25.5">
      <c r="A46" s="145" t="s">
        <v>260</v>
      </c>
      <c r="B46" s="146" t="s">
        <v>272</v>
      </c>
      <c r="C46" s="146" t="s">
        <v>273</v>
      </c>
      <c r="D46" s="147" t="s">
        <v>274</v>
      </c>
      <c r="E46" s="311">
        <v>663.15150000000006</v>
      </c>
      <c r="F46" s="312"/>
      <c r="G46" s="148"/>
    </row>
    <row r="47" spans="1:7" s="74" customFormat="1" outlineLevel="1">
      <c r="A47" s="149" t="s">
        <v>263</v>
      </c>
      <c r="B47" s="150" t="s">
        <v>239</v>
      </c>
      <c r="C47" s="151" t="s">
        <v>240</v>
      </c>
      <c r="D47" s="150" t="s">
        <v>237</v>
      </c>
      <c r="E47" s="152">
        <v>6.13E-2</v>
      </c>
      <c r="F47" s="152">
        <v>40.651200000000003</v>
      </c>
    </row>
    <row r="48" spans="1:7" s="76" customFormat="1" outlineLevel="1">
      <c r="A48" s="157" t="s">
        <v>264</v>
      </c>
      <c r="B48" s="158" t="s">
        <v>277</v>
      </c>
      <c r="C48" s="159" t="s">
        <v>278</v>
      </c>
      <c r="D48" s="158" t="s">
        <v>244</v>
      </c>
      <c r="E48" s="160">
        <v>6.13E-2</v>
      </c>
      <c r="F48" s="160">
        <v>40.651200000000003</v>
      </c>
    </row>
    <row r="49" spans="1:7" s="70" customFormat="1" ht="25.5">
      <c r="A49" s="145" t="s">
        <v>271</v>
      </c>
      <c r="B49" s="146" t="s">
        <v>303</v>
      </c>
      <c r="C49" s="146" t="s">
        <v>3253</v>
      </c>
      <c r="D49" s="147" t="s">
        <v>270</v>
      </c>
      <c r="E49" s="311">
        <v>401.91</v>
      </c>
      <c r="F49" s="312"/>
      <c r="G49" s="148"/>
    </row>
    <row r="50" spans="1:7" s="74" customFormat="1" outlineLevel="1">
      <c r="A50" s="149" t="s">
        <v>275</v>
      </c>
      <c r="B50" s="150" t="s">
        <v>231</v>
      </c>
      <c r="C50" s="151" t="s">
        <v>236</v>
      </c>
      <c r="D50" s="150" t="s">
        <v>237</v>
      </c>
      <c r="E50" s="152">
        <v>2.4</v>
      </c>
      <c r="F50" s="152">
        <v>964.58399999999995</v>
      </c>
    </row>
    <row r="51" spans="1:7" s="75" customFormat="1" outlineLevel="1">
      <c r="A51" s="153" t="s">
        <v>276</v>
      </c>
      <c r="B51" s="154" t="s">
        <v>239</v>
      </c>
      <c r="C51" s="155" t="s">
        <v>240</v>
      </c>
      <c r="D51" s="154" t="s">
        <v>237</v>
      </c>
      <c r="E51" s="156">
        <v>0.54</v>
      </c>
      <c r="F51" s="156">
        <v>217.03139999999999</v>
      </c>
    </row>
    <row r="52" spans="1:7" s="76" customFormat="1" outlineLevel="1">
      <c r="A52" s="157" t="s">
        <v>3254</v>
      </c>
      <c r="B52" s="158" t="s">
        <v>308</v>
      </c>
      <c r="C52" s="159" t="s">
        <v>309</v>
      </c>
      <c r="D52" s="158" t="s">
        <v>244</v>
      </c>
      <c r="E52" s="160">
        <v>0.08</v>
      </c>
      <c r="F52" s="160">
        <v>32.152799999999999</v>
      </c>
    </row>
    <row r="53" spans="1:7" s="76" customFormat="1" ht="24" outlineLevel="1">
      <c r="A53" s="161" t="s">
        <v>3255</v>
      </c>
      <c r="B53" s="162" t="s">
        <v>311</v>
      </c>
      <c r="C53" s="163" t="s">
        <v>286</v>
      </c>
      <c r="D53" s="162" t="s">
        <v>244</v>
      </c>
      <c r="E53" s="164">
        <v>0.46</v>
      </c>
      <c r="F53" s="164">
        <v>184.87860000000001</v>
      </c>
    </row>
    <row r="54" spans="1:7" s="76" customFormat="1" outlineLevel="1">
      <c r="A54" s="161" t="s">
        <v>3256</v>
      </c>
      <c r="B54" s="162" t="s">
        <v>288</v>
      </c>
      <c r="C54" s="163" t="s">
        <v>289</v>
      </c>
      <c r="D54" s="162" t="s">
        <v>244</v>
      </c>
      <c r="E54" s="164">
        <v>0.92</v>
      </c>
      <c r="F54" s="164">
        <v>369.75720000000001</v>
      </c>
    </row>
    <row r="55" spans="1:7" s="75" customFormat="1" outlineLevel="1">
      <c r="A55" s="165" t="s">
        <v>3257</v>
      </c>
      <c r="B55" s="166" t="s">
        <v>299</v>
      </c>
      <c r="C55" s="167" t="s">
        <v>300</v>
      </c>
      <c r="D55" s="166" t="s">
        <v>270</v>
      </c>
      <c r="E55" s="168">
        <v>0.15</v>
      </c>
      <c r="F55" s="168">
        <v>60.286499999999997</v>
      </c>
    </row>
    <row r="56" spans="1:7" s="75" customFormat="1" outlineLevel="1">
      <c r="A56" s="169" t="s">
        <v>3258</v>
      </c>
      <c r="B56" s="170" t="s">
        <v>268</v>
      </c>
      <c r="C56" s="171" t="s">
        <v>269</v>
      </c>
      <c r="D56" s="170" t="s">
        <v>270</v>
      </c>
      <c r="E56" s="172">
        <v>1.3</v>
      </c>
      <c r="F56" s="172">
        <v>522.48299999999995</v>
      </c>
    </row>
    <row r="57" spans="1:7" s="70" customFormat="1" ht="25.5">
      <c r="A57" s="145" t="s">
        <v>279</v>
      </c>
      <c r="B57" s="146" t="s">
        <v>3259</v>
      </c>
      <c r="C57" s="146" t="s">
        <v>3260</v>
      </c>
      <c r="D57" s="147" t="s">
        <v>248</v>
      </c>
      <c r="E57" s="311">
        <v>1.6075999999999999</v>
      </c>
      <c r="F57" s="312"/>
      <c r="G57" s="148"/>
    </row>
    <row r="58" spans="1:7" s="74" customFormat="1" outlineLevel="1">
      <c r="A58" s="149" t="s">
        <v>282</v>
      </c>
      <c r="B58" s="150" t="s">
        <v>231</v>
      </c>
      <c r="C58" s="151" t="s">
        <v>236</v>
      </c>
      <c r="D58" s="150" t="s">
        <v>237</v>
      </c>
      <c r="E58" s="152">
        <v>180</v>
      </c>
      <c r="F58" s="152">
        <v>289.36799999999999</v>
      </c>
    </row>
    <row r="59" spans="1:7" s="75" customFormat="1" outlineLevel="1">
      <c r="A59" s="153" t="s">
        <v>283</v>
      </c>
      <c r="B59" s="154" t="s">
        <v>239</v>
      </c>
      <c r="C59" s="155" t="s">
        <v>240</v>
      </c>
      <c r="D59" s="154" t="s">
        <v>237</v>
      </c>
      <c r="E59" s="156">
        <v>18.13</v>
      </c>
      <c r="F59" s="156">
        <v>29.145800000000001</v>
      </c>
    </row>
    <row r="60" spans="1:7" s="76" customFormat="1" outlineLevel="1">
      <c r="A60" s="157" t="s">
        <v>284</v>
      </c>
      <c r="B60" s="158" t="s">
        <v>334</v>
      </c>
      <c r="C60" s="159" t="s">
        <v>335</v>
      </c>
      <c r="D60" s="158" t="s">
        <v>244</v>
      </c>
      <c r="E60" s="160">
        <v>48</v>
      </c>
      <c r="F60" s="160">
        <v>77.1648</v>
      </c>
    </row>
    <row r="61" spans="1:7" s="76" customFormat="1" outlineLevel="1">
      <c r="A61" s="161" t="s">
        <v>287</v>
      </c>
      <c r="B61" s="162" t="s">
        <v>343</v>
      </c>
      <c r="C61" s="163" t="s">
        <v>344</v>
      </c>
      <c r="D61" s="162" t="s">
        <v>244</v>
      </c>
      <c r="E61" s="164">
        <v>0.13</v>
      </c>
      <c r="F61" s="164">
        <v>0.20898800000000001</v>
      </c>
    </row>
    <row r="62" spans="1:7" s="75" customFormat="1" outlineLevel="1">
      <c r="A62" s="165" t="s">
        <v>2835</v>
      </c>
      <c r="B62" s="166" t="s">
        <v>346</v>
      </c>
      <c r="C62" s="167" t="s">
        <v>347</v>
      </c>
      <c r="D62" s="166" t="s">
        <v>270</v>
      </c>
      <c r="E62" s="168">
        <v>102</v>
      </c>
      <c r="F62" s="168">
        <v>163.9752</v>
      </c>
    </row>
    <row r="63" spans="1:7" s="75" customFormat="1" outlineLevel="1">
      <c r="A63" s="169" t="s">
        <v>3261</v>
      </c>
      <c r="B63" s="170" t="s">
        <v>299</v>
      </c>
      <c r="C63" s="171" t="s">
        <v>300</v>
      </c>
      <c r="D63" s="170" t="s">
        <v>270</v>
      </c>
      <c r="E63" s="172">
        <v>0.2</v>
      </c>
      <c r="F63" s="172">
        <v>0.32151999999999997</v>
      </c>
    </row>
    <row r="64" spans="1:7" s="75" customFormat="1" outlineLevel="1">
      <c r="A64" s="169" t="s">
        <v>3262</v>
      </c>
      <c r="B64" s="170" t="s">
        <v>359</v>
      </c>
      <c r="C64" s="171" t="s">
        <v>360</v>
      </c>
      <c r="D64" s="170" t="s">
        <v>361</v>
      </c>
      <c r="E64" s="172">
        <v>250</v>
      </c>
      <c r="F64" s="172">
        <v>401.9</v>
      </c>
    </row>
    <row r="65" spans="1:7" s="70" customFormat="1">
      <c r="A65" s="145" t="s">
        <v>290</v>
      </c>
      <c r="B65" s="146" t="s">
        <v>2111</v>
      </c>
      <c r="C65" s="146" t="s">
        <v>2112</v>
      </c>
      <c r="D65" s="147" t="s">
        <v>274</v>
      </c>
      <c r="E65" s="311">
        <v>3.1749999999999998</v>
      </c>
      <c r="F65" s="312"/>
      <c r="G65" s="148"/>
    </row>
    <row r="66" spans="1:7" s="74" customFormat="1" outlineLevel="1">
      <c r="A66" s="149" t="s">
        <v>293</v>
      </c>
      <c r="B66" s="150" t="s">
        <v>231</v>
      </c>
      <c r="C66" s="151" t="s">
        <v>236</v>
      </c>
      <c r="D66" s="150" t="s">
        <v>237</v>
      </c>
      <c r="E66" s="152">
        <v>12.64</v>
      </c>
      <c r="F66" s="152">
        <v>40.131999999999998</v>
      </c>
    </row>
    <row r="67" spans="1:7" s="75" customFormat="1" outlineLevel="1">
      <c r="A67" s="153" t="s">
        <v>294</v>
      </c>
      <c r="B67" s="154" t="s">
        <v>239</v>
      </c>
      <c r="C67" s="155" t="s">
        <v>240</v>
      </c>
      <c r="D67" s="154" t="s">
        <v>237</v>
      </c>
      <c r="E67" s="156">
        <v>0.38</v>
      </c>
      <c r="F67" s="156">
        <v>1.2064999999999999</v>
      </c>
    </row>
    <row r="68" spans="1:7" s="76" customFormat="1" ht="24" outlineLevel="1">
      <c r="A68" s="157" t="s">
        <v>295</v>
      </c>
      <c r="B68" s="158" t="s">
        <v>337</v>
      </c>
      <c r="C68" s="159" t="s">
        <v>338</v>
      </c>
      <c r="D68" s="158" t="s">
        <v>244</v>
      </c>
      <c r="E68" s="160">
        <v>0.16</v>
      </c>
      <c r="F68" s="160">
        <v>0.50800000000000001</v>
      </c>
    </row>
    <row r="69" spans="1:7" s="76" customFormat="1" outlineLevel="1">
      <c r="A69" s="161" t="s">
        <v>298</v>
      </c>
      <c r="B69" s="162" t="s">
        <v>343</v>
      </c>
      <c r="C69" s="163" t="s">
        <v>344</v>
      </c>
      <c r="D69" s="162" t="s">
        <v>244</v>
      </c>
      <c r="E69" s="164">
        <v>0.22</v>
      </c>
      <c r="F69" s="164">
        <v>0.69850000000000001</v>
      </c>
    </row>
    <row r="70" spans="1:7" s="75" customFormat="1" outlineLevel="1">
      <c r="A70" s="165" t="s">
        <v>3263</v>
      </c>
      <c r="B70" s="166" t="s">
        <v>2118</v>
      </c>
      <c r="C70" s="167" t="s">
        <v>2119</v>
      </c>
      <c r="D70" s="166" t="s">
        <v>274</v>
      </c>
      <c r="E70" s="168">
        <v>2.8000000000000001E-2</v>
      </c>
      <c r="F70" s="168">
        <v>8.8900000000000007E-2</v>
      </c>
    </row>
    <row r="71" spans="1:7" s="70" customFormat="1">
      <c r="A71" s="145" t="s">
        <v>302</v>
      </c>
      <c r="B71" s="146" t="s">
        <v>405</v>
      </c>
      <c r="C71" s="146" t="s">
        <v>3229</v>
      </c>
      <c r="D71" s="147" t="s">
        <v>407</v>
      </c>
      <c r="E71" s="313">
        <v>3.1749999999999998</v>
      </c>
      <c r="F71" s="314"/>
      <c r="G71" s="148"/>
    </row>
    <row r="72" spans="1:7" s="70" customFormat="1">
      <c r="A72" s="237"/>
      <c r="B72" s="238"/>
      <c r="C72" s="306" t="s">
        <v>3264</v>
      </c>
      <c r="D72" s="306"/>
      <c r="E72" s="238"/>
      <c r="F72" s="241"/>
      <c r="G72" s="133"/>
    </row>
    <row r="73" spans="1:7" s="70" customFormat="1" ht="25.5">
      <c r="A73" s="145" t="s">
        <v>315</v>
      </c>
      <c r="B73" s="146" t="s">
        <v>3265</v>
      </c>
      <c r="C73" s="146" t="s">
        <v>3266</v>
      </c>
      <c r="D73" s="147" t="s">
        <v>411</v>
      </c>
      <c r="E73" s="311">
        <v>0.28000000000000003</v>
      </c>
      <c r="F73" s="312"/>
      <c r="G73" s="148"/>
    </row>
    <row r="74" spans="1:7" s="74" customFormat="1" outlineLevel="1">
      <c r="A74" s="149" t="s">
        <v>318</v>
      </c>
      <c r="B74" s="150" t="s">
        <v>231</v>
      </c>
      <c r="C74" s="151" t="s">
        <v>236</v>
      </c>
      <c r="D74" s="150" t="s">
        <v>237</v>
      </c>
      <c r="E74" s="152">
        <v>40</v>
      </c>
      <c r="F74" s="152">
        <v>11.2</v>
      </c>
    </row>
    <row r="75" spans="1:7" s="75" customFormat="1" outlineLevel="1">
      <c r="A75" s="165" t="s">
        <v>319</v>
      </c>
      <c r="B75" s="166" t="s">
        <v>3213</v>
      </c>
      <c r="C75" s="167" t="s">
        <v>3214</v>
      </c>
      <c r="D75" s="166" t="s">
        <v>270</v>
      </c>
      <c r="E75" s="168">
        <v>15</v>
      </c>
      <c r="F75" s="168">
        <v>4.2</v>
      </c>
    </row>
    <row r="76" spans="1:7" s="70" customFormat="1" ht="25.5">
      <c r="A76" s="145" t="s">
        <v>325</v>
      </c>
      <c r="B76" s="146" t="s">
        <v>3267</v>
      </c>
      <c r="C76" s="146" t="s">
        <v>3268</v>
      </c>
      <c r="D76" s="147" t="s">
        <v>411</v>
      </c>
      <c r="E76" s="311">
        <v>0.28000000000000003</v>
      </c>
      <c r="F76" s="312"/>
      <c r="G76" s="148"/>
    </row>
    <row r="77" spans="1:7" s="74" customFormat="1" outlineLevel="1">
      <c r="A77" s="149" t="s">
        <v>328</v>
      </c>
      <c r="B77" s="150" t="s">
        <v>231</v>
      </c>
      <c r="C77" s="151" t="s">
        <v>236</v>
      </c>
      <c r="D77" s="150" t="s">
        <v>237</v>
      </c>
      <c r="E77" s="152">
        <v>16.41</v>
      </c>
      <c r="F77" s="152">
        <v>4.5948000000000002</v>
      </c>
    </row>
    <row r="78" spans="1:7" s="75" customFormat="1" outlineLevel="1">
      <c r="A78" s="165" t="s">
        <v>329</v>
      </c>
      <c r="B78" s="166" t="s">
        <v>3213</v>
      </c>
      <c r="C78" s="167" t="s">
        <v>3214</v>
      </c>
      <c r="D78" s="166" t="s">
        <v>270</v>
      </c>
      <c r="E78" s="168">
        <v>15</v>
      </c>
      <c r="F78" s="168">
        <v>4.2</v>
      </c>
    </row>
    <row r="79" spans="1:7" s="70" customFormat="1" ht="25.5">
      <c r="A79" s="145" t="s">
        <v>368</v>
      </c>
      <c r="B79" s="146" t="s">
        <v>3269</v>
      </c>
      <c r="C79" s="146" t="s">
        <v>3270</v>
      </c>
      <c r="D79" s="147" t="s">
        <v>411</v>
      </c>
      <c r="E79" s="311">
        <v>0.28000000000000003</v>
      </c>
      <c r="F79" s="312"/>
      <c r="G79" s="148"/>
    </row>
    <row r="80" spans="1:7" s="74" customFormat="1" outlineLevel="1">
      <c r="A80" s="149" t="s">
        <v>372</v>
      </c>
      <c r="B80" s="150" t="s">
        <v>231</v>
      </c>
      <c r="C80" s="151" t="s">
        <v>236</v>
      </c>
      <c r="D80" s="150" t="s">
        <v>237</v>
      </c>
      <c r="E80" s="152">
        <v>15.43</v>
      </c>
      <c r="F80" s="152">
        <v>4.3204000000000002</v>
      </c>
    </row>
    <row r="81" spans="1:7" s="75" customFormat="1" outlineLevel="1">
      <c r="A81" s="165" t="s">
        <v>373</v>
      </c>
      <c r="B81" s="166" t="s">
        <v>3215</v>
      </c>
      <c r="C81" s="167" t="s">
        <v>3216</v>
      </c>
      <c r="D81" s="166" t="s">
        <v>270</v>
      </c>
      <c r="E81" s="168">
        <v>5</v>
      </c>
      <c r="F81" s="168">
        <v>1.4</v>
      </c>
    </row>
    <row r="82" spans="1:7" s="75" customFormat="1" outlineLevel="1">
      <c r="A82" s="169" t="s">
        <v>374</v>
      </c>
      <c r="B82" s="170" t="s">
        <v>3217</v>
      </c>
      <c r="C82" s="171" t="s">
        <v>3218</v>
      </c>
      <c r="D82" s="170" t="s">
        <v>274</v>
      </c>
      <c r="E82" s="172">
        <v>0.3</v>
      </c>
      <c r="F82" s="172">
        <v>8.4000000000000005E-2</v>
      </c>
    </row>
    <row r="83" spans="1:7" s="75" customFormat="1" outlineLevel="1">
      <c r="A83" s="169" t="s">
        <v>375</v>
      </c>
      <c r="B83" s="170" t="s">
        <v>3225</v>
      </c>
      <c r="C83" s="171" t="s">
        <v>3226</v>
      </c>
      <c r="D83" s="170" t="s">
        <v>396</v>
      </c>
      <c r="E83" s="172">
        <v>3.4</v>
      </c>
      <c r="F83" s="172">
        <v>0.95199999999999996</v>
      </c>
    </row>
    <row r="84" spans="1:7" ht="15.75">
      <c r="A84" s="315" t="s">
        <v>3271</v>
      </c>
      <c r="B84" s="316"/>
      <c r="C84" s="316"/>
      <c r="D84" s="316"/>
      <c r="E84" s="316"/>
      <c r="F84" s="317"/>
      <c r="G84" s="236"/>
    </row>
    <row r="85" spans="1:7" s="70" customFormat="1" ht="38.25">
      <c r="A85" s="145" t="s">
        <v>404</v>
      </c>
      <c r="B85" s="146" t="s">
        <v>232</v>
      </c>
      <c r="C85" s="146" t="s">
        <v>233</v>
      </c>
      <c r="D85" s="147" t="s">
        <v>234</v>
      </c>
      <c r="E85" s="311">
        <v>1.4330000000000001E-2</v>
      </c>
      <c r="F85" s="312"/>
      <c r="G85" s="148"/>
    </row>
    <row r="86" spans="1:7" s="74" customFormat="1" outlineLevel="1">
      <c r="A86" s="149" t="s">
        <v>3272</v>
      </c>
      <c r="B86" s="150" t="s">
        <v>231</v>
      </c>
      <c r="C86" s="151" t="s">
        <v>236</v>
      </c>
      <c r="D86" s="150" t="s">
        <v>237</v>
      </c>
      <c r="E86" s="152">
        <v>12.86</v>
      </c>
      <c r="F86" s="152">
        <v>0.184284</v>
      </c>
    </row>
    <row r="87" spans="1:7" s="75" customFormat="1" outlineLevel="1">
      <c r="A87" s="153" t="s">
        <v>3273</v>
      </c>
      <c r="B87" s="154" t="s">
        <v>239</v>
      </c>
      <c r="C87" s="155" t="s">
        <v>240</v>
      </c>
      <c r="D87" s="154" t="s">
        <v>237</v>
      </c>
      <c r="E87" s="156">
        <v>58.76</v>
      </c>
      <c r="F87" s="156">
        <v>0.84203099999999997</v>
      </c>
    </row>
    <row r="88" spans="1:7" s="76" customFormat="1" ht="36" outlineLevel="1">
      <c r="A88" s="157" t="s">
        <v>3274</v>
      </c>
      <c r="B88" s="158" t="s">
        <v>242</v>
      </c>
      <c r="C88" s="159" t="s">
        <v>243</v>
      </c>
      <c r="D88" s="158" t="s">
        <v>244</v>
      </c>
      <c r="E88" s="160">
        <v>58.76</v>
      </c>
      <c r="F88" s="160">
        <v>0.84203099999999997</v>
      </c>
    </row>
    <row r="89" spans="1:7" s="70" customFormat="1" ht="25.5">
      <c r="A89" s="145" t="s">
        <v>408</v>
      </c>
      <c r="B89" s="146" t="s">
        <v>246</v>
      </c>
      <c r="C89" s="146" t="s">
        <v>247</v>
      </c>
      <c r="D89" s="147" t="s">
        <v>248</v>
      </c>
      <c r="E89" s="311">
        <v>1.43E-2</v>
      </c>
      <c r="F89" s="312"/>
      <c r="G89" s="148"/>
    </row>
    <row r="90" spans="1:7" s="74" customFormat="1" outlineLevel="1">
      <c r="A90" s="149" t="s">
        <v>412</v>
      </c>
      <c r="B90" s="150" t="s">
        <v>231</v>
      </c>
      <c r="C90" s="151" t="s">
        <v>236</v>
      </c>
      <c r="D90" s="150" t="s">
        <v>237</v>
      </c>
      <c r="E90" s="152">
        <v>154</v>
      </c>
      <c r="F90" s="152">
        <v>2.2021999999999999</v>
      </c>
    </row>
    <row r="91" spans="1:7" s="70" customFormat="1" ht="25.5">
      <c r="A91" s="145" t="s">
        <v>422</v>
      </c>
      <c r="B91" s="146" t="s">
        <v>250</v>
      </c>
      <c r="C91" s="146" t="s">
        <v>251</v>
      </c>
      <c r="D91" s="147" t="s">
        <v>234</v>
      </c>
      <c r="E91" s="311">
        <v>6.6100000000000004E-3</v>
      </c>
      <c r="F91" s="312"/>
      <c r="G91" s="148"/>
    </row>
    <row r="92" spans="1:7" s="74" customFormat="1" outlineLevel="1">
      <c r="A92" s="149" t="s">
        <v>425</v>
      </c>
      <c r="B92" s="150" t="s">
        <v>239</v>
      </c>
      <c r="C92" s="151" t="s">
        <v>240</v>
      </c>
      <c r="D92" s="150" t="s">
        <v>237</v>
      </c>
      <c r="E92" s="152">
        <v>8.8699999999999992</v>
      </c>
      <c r="F92" s="152">
        <v>5.8631000000000003E-2</v>
      </c>
    </row>
    <row r="93" spans="1:7" s="76" customFormat="1" ht="24" outlineLevel="1">
      <c r="A93" s="157" t="s">
        <v>426</v>
      </c>
      <c r="B93" s="158" t="s">
        <v>254</v>
      </c>
      <c r="C93" s="159" t="s">
        <v>255</v>
      </c>
      <c r="D93" s="158" t="s">
        <v>244</v>
      </c>
      <c r="E93" s="160">
        <v>8.8699999999999992</v>
      </c>
      <c r="F93" s="160">
        <v>5.8631000000000003E-2</v>
      </c>
    </row>
    <row r="94" spans="1:7" s="70" customFormat="1" ht="25.5">
      <c r="A94" s="145" t="s">
        <v>430</v>
      </c>
      <c r="B94" s="146" t="s">
        <v>257</v>
      </c>
      <c r="C94" s="146" t="s">
        <v>258</v>
      </c>
      <c r="D94" s="147" t="s">
        <v>248</v>
      </c>
      <c r="E94" s="311">
        <v>6.6E-3</v>
      </c>
      <c r="F94" s="312"/>
      <c r="G94" s="148"/>
    </row>
    <row r="95" spans="1:7" s="74" customFormat="1" outlineLevel="1">
      <c r="A95" s="149" t="s">
        <v>433</v>
      </c>
      <c r="B95" s="150" t="s">
        <v>231</v>
      </c>
      <c r="C95" s="151" t="s">
        <v>236</v>
      </c>
      <c r="D95" s="150" t="s">
        <v>237</v>
      </c>
      <c r="E95" s="152">
        <v>97.2</v>
      </c>
      <c r="F95" s="152">
        <v>0.64151999999999998</v>
      </c>
    </row>
    <row r="96" spans="1:7" s="70" customFormat="1" ht="25.5">
      <c r="A96" s="145" t="s">
        <v>445</v>
      </c>
      <c r="B96" s="146" t="s">
        <v>280</v>
      </c>
      <c r="C96" s="146" t="s">
        <v>281</v>
      </c>
      <c r="D96" s="147" t="s">
        <v>248</v>
      </c>
      <c r="E96" s="311">
        <v>7.2999999999999995E-2</v>
      </c>
      <c r="F96" s="312"/>
      <c r="G96" s="148"/>
    </row>
    <row r="97" spans="1:7" s="74" customFormat="1" outlineLevel="1">
      <c r="A97" s="149" t="s">
        <v>446</v>
      </c>
      <c r="B97" s="150" t="s">
        <v>231</v>
      </c>
      <c r="C97" s="151" t="s">
        <v>236</v>
      </c>
      <c r="D97" s="150" t="s">
        <v>237</v>
      </c>
      <c r="E97" s="152">
        <v>12.53</v>
      </c>
      <c r="F97" s="152">
        <v>0.91469</v>
      </c>
    </row>
    <row r="98" spans="1:7" s="75" customFormat="1" outlineLevel="1">
      <c r="A98" s="153" t="s">
        <v>447</v>
      </c>
      <c r="B98" s="154" t="s">
        <v>239</v>
      </c>
      <c r="C98" s="155" t="s">
        <v>240</v>
      </c>
      <c r="D98" s="154" t="s">
        <v>237</v>
      </c>
      <c r="E98" s="156">
        <v>3.04</v>
      </c>
      <c r="F98" s="156">
        <v>0.22192000000000001</v>
      </c>
    </row>
    <row r="99" spans="1:7" s="76" customFormat="1" ht="24" outlineLevel="1">
      <c r="A99" s="157" t="s">
        <v>448</v>
      </c>
      <c r="B99" s="158" t="s">
        <v>285</v>
      </c>
      <c r="C99" s="159" t="s">
        <v>286</v>
      </c>
      <c r="D99" s="158" t="s">
        <v>244</v>
      </c>
      <c r="E99" s="160">
        <v>3.04</v>
      </c>
      <c r="F99" s="160">
        <v>0.22192000000000001</v>
      </c>
    </row>
    <row r="100" spans="1:7" s="76" customFormat="1" outlineLevel="1">
      <c r="A100" s="161" t="s">
        <v>449</v>
      </c>
      <c r="B100" s="162" t="s">
        <v>288</v>
      </c>
      <c r="C100" s="163" t="s">
        <v>289</v>
      </c>
      <c r="D100" s="162" t="s">
        <v>244</v>
      </c>
      <c r="E100" s="164">
        <v>12.18</v>
      </c>
      <c r="F100" s="164">
        <v>0.88914000000000004</v>
      </c>
    </row>
    <row r="101" spans="1:7" s="70" customFormat="1">
      <c r="A101" s="145" t="s">
        <v>461</v>
      </c>
      <c r="B101" s="146" t="s">
        <v>291</v>
      </c>
      <c r="C101" s="146" t="s">
        <v>292</v>
      </c>
      <c r="D101" s="147" t="s">
        <v>234</v>
      </c>
      <c r="E101" s="311">
        <v>7.3000000000000001E-3</v>
      </c>
      <c r="F101" s="312"/>
      <c r="G101" s="148"/>
    </row>
    <row r="102" spans="1:7" s="74" customFormat="1" outlineLevel="1">
      <c r="A102" s="149" t="s">
        <v>3275</v>
      </c>
      <c r="B102" s="150" t="s">
        <v>231</v>
      </c>
      <c r="C102" s="151" t="s">
        <v>236</v>
      </c>
      <c r="D102" s="150" t="s">
        <v>237</v>
      </c>
      <c r="E102" s="152">
        <v>13.91</v>
      </c>
      <c r="F102" s="152">
        <v>0.10154299999999999</v>
      </c>
    </row>
    <row r="103" spans="1:7" s="75" customFormat="1" outlineLevel="1">
      <c r="A103" s="153" t="s">
        <v>3276</v>
      </c>
      <c r="B103" s="154" t="s">
        <v>239</v>
      </c>
      <c r="C103" s="155" t="s">
        <v>240</v>
      </c>
      <c r="D103" s="154" t="s">
        <v>237</v>
      </c>
      <c r="E103" s="156">
        <v>13.91</v>
      </c>
      <c r="F103" s="156">
        <v>0.10154299999999999</v>
      </c>
    </row>
    <row r="104" spans="1:7" s="76" customFormat="1" outlineLevel="1">
      <c r="A104" s="157" t="s">
        <v>3277</v>
      </c>
      <c r="B104" s="158" t="s">
        <v>296</v>
      </c>
      <c r="C104" s="159" t="s">
        <v>297</v>
      </c>
      <c r="D104" s="158" t="s">
        <v>244</v>
      </c>
      <c r="E104" s="160">
        <v>13.91</v>
      </c>
      <c r="F104" s="160">
        <v>0.10154299999999999</v>
      </c>
    </row>
    <row r="105" spans="1:7" s="75" customFormat="1" outlineLevel="1">
      <c r="A105" s="165" t="s">
        <v>3278</v>
      </c>
      <c r="B105" s="166" t="s">
        <v>299</v>
      </c>
      <c r="C105" s="167" t="s">
        <v>300</v>
      </c>
      <c r="D105" s="166" t="s">
        <v>270</v>
      </c>
      <c r="E105" s="168">
        <v>100</v>
      </c>
      <c r="F105" s="168">
        <v>0.73</v>
      </c>
    </row>
    <row r="106" spans="1:7" s="70" customFormat="1" ht="25.5">
      <c r="A106" s="145" t="s">
        <v>463</v>
      </c>
      <c r="B106" s="146" t="s">
        <v>3279</v>
      </c>
      <c r="C106" s="146" t="s">
        <v>3280</v>
      </c>
      <c r="D106" s="147" t="s">
        <v>270</v>
      </c>
      <c r="E106" s="311">
        <v>2.67</v>
      </c>
      <c r="F106" s="312"/>
      <c r="G106" s="148"/>
    </row>
    <row r="107" spans="1:7" s="74" customFormat="1" outlineLevel="1">
      <c r="A107" s="149" t="s">
        <v>2866</v>
      </c>
      <c r="B107" s="150" t="s">
        <v>231</v>
      </c>
      <c r="C107" s="151" t="s">
        <v>236</v>
      </c>
      <c r="D107" s="150" t="s">
        <v>237</v>
      </c>
      <c r="E107" s="152">
        <v>2.5</v>
      </c>
      <c r="F107" s="152">
        <v>6.6749999999999998</v>
      </c>
    </row>
    <row r="108" spans="1:7" s="75" customFormat="1" outlineLevel="1">
      <c r="A108" s="153" t="s">
        <v>2867</v>
      </c>
      <c r="B108" s="154" t="s">
        <v>239</v>
      </c>
      <c r="C108" s="155" t="s">
        <v>240</v>
      </c>
      <c r="D108" s="154" t="s">
        <v>237</v>
      </c>
      <c r="E108" s="156">
        <v>0.54</v>
      </c>
      <c r="F108" s="156">
        <v>1.4418</v>
      </c>
    </row>
    <row r="109" spans="1:7" s="76" customFormat="1" outlineLevel="1">
      <c r="A109" s="157" t="s">
        <v>2868</v>
      </c>
      <c r="B109" s="158" t="s">
        <v>308</v>
      </c>
      <c r="C109" s="159" t="s">
        <v>309</v>
      </c>
      <c r="D109" s="158" t="s">
        <v>244</v>
      </c>
      <c r="E109" s="160">
        <v>0.08</v>
      </c>
      <c r="F109" s="160">
        <v>0.21360000000000001</v>
      </c>
    </row>
    <row r="110" spans="1:7" s="76" customFormat="1" ht="24" outlineLevel="1">
      <c r="A110" s="161" t="s">
        <v>2869</v>
      </c>
      <c r="B110" s="162" t="s">
        <v>311</v>
      </c>
      <c r="C110" s="163" t="s">
        <v>286</v>
      </c>
      <c r="D110" s="162" t="s">
        <v>244</v>
      </c>
      <c r="E110" s="164">
        <v>0.46</v>
      </c>
      <c r="F110" s="164">
        <v>1.2282</v>
      </c>
    </row>
    <row r="111" spans="1:7" s="76" customFormat="1" outlineLevel="1">
      <c r="A111" s="161" t="s">
        <v>2870</v>
      </c>
      <c r="B111" s="162" t="s">
        <v>288</v>
      </c>
      <c r="C111" s="163" t="s">
        <v>289</v>
      </c>
      <c r="D111" s="162" t="s">
        <v>244</v>
      </c>
      <c r="E111" s="164">
        <v>0.92</v>
      </c>
      <c r="F111" s="164">
        <v>2.4563999999999999</v>
      </c>
    </row>
    <row r="112" spans="1:7" s="75" customFormat="1" outlineLevel="1">
      <c r="A112" s="165" t="s">
        <v>2871</v>
      </c>
      <c r="B112" s="166" t="s">
        <v>299</v>
      </c>
      <c r="C112" s="167" t="s">
        <v>300</v>
      </c>
      <c r="D112" s="166" t="s">
        <v>270</v>
      </c>
      <c r="E112" s="168">
        <v>0.15</v>
      </c>
      <c r="F112" s="168">
        <v>0.40050000000000002</v>
      </c>
    </row>
    <row r="113" spans="1:7" s="75" customFormat="1" outlineLevel="1">
      <c r="A113" s="169" t="s">
        <v>2872</v>
      </c>
      <c r="B113" s="170" t="s">
        <v>3205</v>
      </c>
      <c r="C113" s="171" t="s">
        <v>3206</v>
      </c>
      <c r="D113" s="170" t="s">
        <v>270</v>
      </c>
      <c r="E113" s="172">
        <v>1.28</v>
      </c>
      <c r="F113" s="172">
        <v>3.4176000000000002</v>
      </c>
    </row>
    <row r="114" spans="1:7" s="70" customFormat="1" ht="25.5">
      <c r="A114" s="145" t="s">
        <v>465</v>
      </c>
      <c r="B114" s="146" t="s">
        <v>3281</v>
      </c>
      <c r="C114" s="146" t="s">
        <v>3282</v>
      </c>
      <c r="D114" s="147" t="s">
        <v>270</v>
      </c>
      <c r="E114" s="311">
        <v>1.1499999999999999</v>
      </c>
      <c r="F114" s="312"/>
      <c r="G114" s="148"/>
    </row>
    <row r="115" spans="1:7" s="74" customFormat="1" outlineLevel="1">
      <c r="A115" s="149" t="s">
        <v>3283</v>
      </c>
      <c r="B115" s="150" t="s">
        <v>231</v>
      </c>
      <c r="C115" s="151" t="s">
        <v>236</v>
      </c>
      <c r="D115" s="150" t="s">
        <v>237</v>
      </c>
      <c r="E115" s="152">
        <v>2.2999999999999998</v>
      </c>
      <c r="F115" s="152">
        <v>2.645</v>
      </c>
    </row>
    <row r="116" spans="1:7" s="75" customFormat="1" outlineLevel="1">
      <c r="A116" s="153" t="s">
        <v>3284</v>
      </c>
      <c r="B116" s="154" t="s">
        <v>239</v>
      </c>
      <c r="C116" s="155" t="s">
        <v>240</v>
      </c>
      <c r="D116" s="154" t="s">
        <v>237</v>
      </c>
      <c r="E116" s="156">
        <v>0.28999999999999998</v>
      </c>
      <c r="F116" s="156">
        <v>0.33350000000000002</v>
      </c>
    </row>
    <row r="117" spans="1:7" s="76" customFormat="1" outlineLevel="1">
      <c r="A117" s="157" t="s">
        <v>3285</v>
      </c>
      <c r="B117" s="158" t="s">
        <v>308</v>
      </c>
      <c r="C117" s="159" t="s">
        <v>309</v>
      </c>
      <c r="D117" s="158" t="s">
        <v>244</v>
      </c>
      <c r="E117" s="160">
        <v>0.08</v>
      </c>
      <c r="F117" s="160">
        <v>9.1999999999999998E-2</v>
      </c>
    </row>
    <row r="118" spans="1:7" s="76" customFormat="1" ht="24" outlineLevel="1">
      <c r="A118" s="161" t="s">
        <v>3286</v>
      </c>
      <c r="B118" s="162" t="s">
        <v>311</v>
      </c>
      <c r="C118" s="163" t="s">
        <v>286</v>
      </c>
      <c r="D118" s="162" t="s">
        <v>244</v>
      </c>
      <c r="E118" s="164">
        <v>0.21</v>
      </c>
      <c r="F118" s="164">
        <v>0.24149999999999999</v>
      </c>
    </row>
    <row r="119" spans="1:7" s="76" customFormat="1" outlineLevel="1">
      <c r="A119" s="161" t="s">
        <v>3287</v>
      </c>
      <c r="B119" s="162" t="s">
        <v>288</v>
      </c>
      <c r="C119" s="163" t="s">
        <v>289</v>
      </c>
      <c r="D119" s="162" t="s">
        <v>244</v>
      </c>
      <c r="E119" s="164">
        <v>0.42</v>
      </c>
      <c r="F119" s="164">
        <v>0.48299999999999998</v>
      </c>
    </row>
    <row r="120" spans="1:7" s="75" customFormat="1" outlineLevel="1">
      <c r="A120" s="165" t="s">
        <v>3288</v>
      </c>
      <c r="B120" s="166" t="s">
        <v>299</v>
      </c>
      <c r="C120" s="167" t="s">
        <v>300</v>
      </c>
      <c r="D120" s="166" t="s">
        <v>270</v>
      </c>
      <c r="E120" s="168">
        <v>0.15</v>
      </c>
      <c r="F120" s="168">
        <v>0.17249999999999999</v>
      </c>
    </row>
    <row r="121" spans="1:7" s="75" customFormat="1" outlineLevel="1">
      <c r="A121" s="169" t="s">
        <v>3289</v>
      </c>
      <c r="B121" s="170" t="s">
        <v>3207</v>
      </c>
      <c r="C121" s="171" t="s">
        <v>3208</v>
      </c>
      <c r="D121" s="170" t="s">
        <v>270</v>
      </c>
      <c r="E121" s="172">
        <v>1.2</v>
      </c>
      <c r="F121" s="172">
        <v>1.38</v>
      </c>
    </row>
    <row r="122" spans="1:7" s="70" customFormat="1" ht="25.5">
      <c r="A122" s="145" t="s">
        <v>466</v>
      </c>
      <c r="B122" s="146" t="s">
        <v>1532</v>
      </c>
      <c r="C122" s="146" t="s">
        <v>1533</v>
      </c>
      <c r="D122" s="147" t="s">
        <v>1378</v>
      </c>
      <c r="E122" s="311">
        <v>0.75600000000000001</v>
      </c>
      <c r="F122" s="312"/>
      <c r="G122" s="148"/>
    </row>
    <row r="123" spans="1:7" s="74" customFormat="1" outlineLevel="1">
      <c r="A123" s="149" t="s">
        <v>3290</v>
      </c>
      <c r="B123" s="150" t="s">
        <v>231</v>
      </c>
      <c r="C123" s="151" t="s">
        <v>236</v>
      </c>
      <c r="D123" s="150" t="s">
        <v>237</v>
      </c>
      <c r="E123" s="152">
        <v>14.36</v>
      </c>
      <c r="F123" s="152">
        <v>10.856199999999999</v>
      </c>
    </row>
    <row r="124" spans="1:7" s="75" customFormat="1" outlineLevel="1">
      <c r="A124" s="153" t="s">
        <v>3291</v>
      </c>
      <c r="B124" s="154" t="s">
        <v>239</v>
      </c>
      <c r="C124" s="155" t="s">
        <v>240</v>
      </c>
      <c r="D124" s="154" t="s">
        <v>237</v>
      </c>
      <c r="E124" s="156">
        <v>0.25</v>
      </c>
      <c r="F124" s="156">
        <v>0.189</v>
      </c>
    </row>
    <row r="125" spans="1:7" s="76" customFormat="1" outlineLevel="1">
      <c r="A125" s="157" t="s">
        <v>3292</v>
      </c>
      <c r="B125" s="158" t="s">
        <v>343</v>
      </c>
      <c r="C125" s="159" t="s">
        <v>344</v>
      </c>
      <c r="D125" s="158" t="s">
        <v>244</v>
      </c>
      <c r="E125" s="160">
        <v>0.25</v>
      </c>
      <c r="F125" s="160">
        <v>0.189</v>
      </c>
    </row>
    <row r="126" spans="1:7" s="75" customFormat="1" outlineLevel="1">
      <c r="A126" s="165" t="s">
        <v>3293</v>
      </c>
      <c r="B126" s="166" t="s">
        <v>1538</v>
      </c>
      <c r="C126" s="167" t="s">
        <v>1539</v>
      </c>
      <c r="D126" s="166" t="s">
        <v>361</v>
      </c>
      <c r="E126" s="168">
        <v>230</v>
      </c>
      <c r="F126" s="168">
        <v>173.88</v>
      </c>
    </row>
    <row r="127" spans="1:7" s="70" customFormat="1" ht="25.5">
      <c r="A127" s="145" t="s">
        <v>469</v>
      </c>
      <c r="B127" s="146" t="s">
        <v>326</v>
      </c>
      <c r="C127" s="146" t="s">
        <v>3294</v>
      </c>
      <c r="D127" s="147" t="s">
        <v>248</v>
      </c>
      <c r="E127" s="311">
        <v>0.57030000000000003</v>
      </c>
      <c r="F127" s="312"/>
      <c r="G127" s="148"/>
    </row>
    <row r="128" spans="1:7" s="74" customFormat="1" outlineLevel="1">
      <c r="A128" s="149" t="s">
        <v>472</v>
      </c>
      <c r="B128" s="150" t="s">
        <v>231</v>
      </c>
      <c r="C128" s="151" t="s">
        <v>236</v>
      </c>
      <c r="D128" s="150" t="s">
        <v>237</v>
      </c>
      <c r="E128" s="152">
        <v>337.48</v>
      </c>
      <c r="F128" s="152">
        <v>192.4648</v>
      </c>
    </row>
    <row r="129" spans="1:7" s="75" customFormat="1" outlineLevel="1">
      <c r="A129" s="153" t="s">
        <v>473</v>
      </c>
      <c r="B129" s="154" t="s">
        <v>239</v>
      </c>
      <c r="C129" s="155" t="s">
        <v>240</v>
      </c>
      <c r="D129" s="154" t="s">
        <v>237</v>
      </c>
      <c r="E129" s="156">
        <v>22.61</v>
      </c>
      <c r="F129" s="156">
        <v>12.894500000000001</v>
      </c>
    </row>
    <row r="130" spans="1:7" s="76" customFormat="1" outlineLevel="1">
      <c r="A130" s="157" t="s">
        <v>474</v>
      </c>
      <c r="B130" s="158" t="s">
        <v>331</v>
      </c>
      <c r="C130" s="159" t="s">
        <v>332</v>
      </c>
      <c r="D130" s="158" t="s">
        <v>244</v>
      </c>
      <c r="E130" s="160">
        <v>0.27</v>
      </c>
      <c r="F130" s="160">
        <v>0.15398100000000001</v>
      </c>
    </row>
    <row r="131" spans="1:7" s="76" customFormat="1" outlineLevel="1">
      <c r="A131" s="161" t="s">
        <v>475</v>
      </c>
      <c r="B131" s="162" t="s">
        <v>334</v>
      </c>
      <c r="C131" s="163" t="s">
        <v>335</v>
      </c>
      <c r="D131" s="162" t="s">
        <v>244</v>
      </c>
      <c r="E131" s="164">
        <v>16.78</v>
      </c>
      <c r="F131" s="164">
        <v>9.5695999999999994</v>
      </c>
    </row>
    <row r="132" spans="1:7" s="76" customFormat="1" ht="24" outlineLevel="1">
      <c r="A132" s="161" t="s">
        <v>476</v>
      </c>
      <c r="B132" s="162" t="s">
        <v>337</v>
      </c>
      <c r="C132" s="163" t="s">
        <v>338</v>
      </c>
      <c r="D132" s="162" t="s">
        <v>244</v>
      </c>
      <c r="E132" s="164">
        <v>0.39</v>
      </c>
      <c r="F132" s="164">
        <v>0.222417</v>
      </c>
    </row>
    <row r="133" spans="1:7" s="76" customFormat="1" outlineLevel="1">
      <c r="A133" s="161" t="s">
        <v>480</v>
      </c>
      <c r="B133" s="162" t="s">
        <v>340</v>
      </c>
      <c r="C133" s="163" t="s">
        <v>341</v>
      </c>
      <c r="D133" s="162" t="s">
        <v>244</v>
      </c>
      <c r="E133" s="164">
        <v>0.74</v>
      </c>
      <c r="F133" s="164">
        <v>0.42202200000000001</v>
      </c>
    </row>
    <row r="134" spans="1:7" s="76" customFormat="1" outlineLevel="1">
      <c r="A134" s="161" t="s">
        <v>483</v>
      </c>
      <c r="B134" s="162" t="s">
        <v>343</v>
      </c>
      <c r="C134" s="163" t="s">
        <v>344</v>
      </c>
      <c r="D134" s="162" t="s">
        <v>244</v>
      </c>
      <c r="E134" s="164">
        <v>0.65</v>
      </c>
      <c r="F134" s="164">
        <v>0.370695</v>
      </c>
    </row>
    <row r="135" spans="1:7" s="75" customFormat="1" outlineLevel="1">
      <c r="A135" s="165" t="s">
        <v>3295</v>
      </c>
      <c r="B135" s="166" t="s">
        <v>1554</v>
      </c>
      <c r="C135" s="167" t="s">
        <v>1555</v>
      </c>
      <c r="D135" s="166" t="s">
        <v>270</v>
      </c>
      <c r="E135" s="168">
        <v>102</v>
      </c>
      <c r="F135" s="168">
        <v>58.1706</v>
      </c>
    </row>
    <row r="136" spans="1:7" s="75" customFormat="1" outlineLevel="1">
      <c r="A136" s="169" t="s">
        <v>3296</v>
      </c>
      <c r="B136" s="170" t="s">
        <v>299</v>
      </c>
      <c r="C136" s="171" t="s">
        <v>300</v>
      </c>
      <c r="D136" s="170" t="s">
        <v>270</v>
      </c>
      <c r="E136" s="172">
        <v>0.28299999999999997</v>
      </c>
      <c r="F136" s="172">
        <v>0.16139500000000001</v>
      </c>
    </row>
    <row r="137" spans="1:7" s="75" customFormat="1" outlineLevel="1">
      <c r="A137" s="169" t="s">
        <v>3297</v>
      </c>
      <c r="B137" s="170" t="s">
        <v>350</v>
      </c>
      <c r="C137" s="171" t="s">
        <v>351</v>
      </c>
      <c r="D137" s="170" t="s">
        <v>274</v>
      </c>
      <c r="E137" s="172">
        <v>1.7999999999999999E-2</v>
      </c>
      <c r="F137" s="172">
        <v>1.0265E-2</v>
      </c>
    </row>
    <row r="138" spans="1:7" s="75" customFormat="1" outlineLevel="1">
      <c r="A138" s="169" t="s">
        <v>3298</v>
      </c>
      <c r="B138" s="170" t="s">
        <v>353</v>
      </c>
      <c r="C138" s="171" t="s">
        <v>354</v>
      </c>
      <c r="D138" s="170" t="s">
        <v>274</v>
      </c>
      <c r="E138" s="172">
        <v>2.5000000000000001E-2</v>
      </c>
      <c r="F138" s="172">
        <v>1.4258E-2</v>
      </c>
    </row>
    <row r="139" spans="1:7" s="75" customFormat="1" outlineLevel="1">
      <c r="A139" s="169" t="s">
        <v>3299</v>
      </c>
      <c r="B139" s="170" t="s">
        <v>356</v>
      </c>
      <c r="C139" s="171" t="s">
        <v>357</v>
      </c>
      <c r="D139" s="170" t="s">
        <v>274</v>
      </c>
      <c r="E139" s="172">
        <v>2.8000000000000001E-2</v>
      </c>
      <c r="F139" s="172">
        <v>1.5968E-2</v>
      </c>
    </row>
    <row r="140" spans="1:7" s="75" customFormat="1" outlineLevel="1">
      <c r="A140" s="169" t="s">
        <v>3300</v>
      </c>
      <c r="B140" s="170" t="s">
        <v>359</v>
      </c>
      <c r="C140" s="171" t="s">
        <v>360</v>
      </c>
      <c r="D140" s="170" t="s">
        <v>361</v>
      </c>
      <c r="E140" s="172">
        <v>88.2</v>
      </c>
      <c r="F140" s="172">
        <v>50.3005</v>
      </c>
    </row>
    <row r="141" spans="1:7" s="75" customFormat="1" ht="24" outlineLevel="1">
      <c r="A141" s="169" t="s">
        <v>3301</v>
      </c>
      <c r="B141" s="170" t="s">
        <v>363</v>
      </c>
      <c r="C141" s="171" t="s">
        <v>364</v>
      </c>
      <c r="D141" s="170" t="s">
        <v>270</v>
      </c>
      <c r="E141" s="172">
        <v>0.22</v>
      </c>
      <c r="F141" s="172">
        <v>0.12546599999999999</v>
      </c>
    </row>
    <row r="142" spans="1:7" s="75" customFormat="1" outlineLevel="1">
      <c r="A142" s="169" t="s">
        <v>3302</v>
      </c>
      <c r="B142" s="170" t="s">
        <v>366</v>
      </c>
      <c r="C142" s="171" t="s">
        <v>367</v>
      </c>
      <c r="D142" s="170" t="s">
        <v>361</v>
      </c>
      <c r="E142" s="172">
        <v>44.8</v>
      </c>
      <c r="F142" s="172">
        <v>25.549399999999999</v>
      </c>
    </row>
    <row r="143" spans="1:7" s="70" customFormat="1" ht="51">
      <c r="A143" s="145" t="s">
        <v>486</v>
      </c>
      <c r="B143" s="146" t="s">
        <v>369</v>
      </c>
      <c r="C143" s="146" t="s">
        <v>370</v>
      </c>
      <c r="D143" s="147" t="s">
        <v>371</v>
      </c>
      <c r="E143" s="311">
        <v>0.16639999999999999</v>
      </c>
      <c r="F143" s="312"/>
      <c r="G143" s="148"/>
    </row>
    <row r="144" spans="1:7" s="74" customFormat="1" outlineLevel="1">
      <c r="A144" s="149" t="s">
        <v>489</v>
      </c>
      <c r="B144" s="150" t="s">
        <v>231</v>
      </c>
      <c r="C144" s="151" t="s">
        <v>236</v>
      </c>
      <c r="D144" s="150" t="s">
        <v>237</v>
      </c>
      <c r="E144" s="152">
        <v>78.88</v>
      </c>
      <c r="F144" s="152">
        <v>13.1256</v>
      </c>
    </row>
    <row r="145" spans="1:7" s="75" customFormat="1" outlineLevel="1">
      <c r="A145" s="153" t="s">
        <v>490</v>
      </c>
      <c r="B145" s="154" t="s">
        <v>239</v>
      </c>
      <c r="C145" s="155" t="s">
        <v>240</v>
      </c>
      <c r="D145" s="154" t="s">
        <v>237</v>
      </c>
      <c r="E145" s="156">
        <v>1.25</v>
      </c>
      <c r="F145" s="156">
        <v>0.20799999999999999</v>
      </c>
    </row>
    <row r="146" spans="1:7" s="76" customFormat="1" outlineLevel="1">
      <c r="A146" s="157" t="s">
        <v>491</v>
      </c>
      <c r="B146" s="158" t="s">
        <v>331</v>
      </c>
      <c r="C146" s="159" t="s">
        <v>332</v>
      </c>
      <c r="D146" s="158" t="s">
        <v>244</v>
      </c>
      <c r="E146" s="160">
        <v>0.98</v>
      </c>
      <c r="F146" s="160">
        <v>0.16307199999999999</v>
      </c>
    </row>
    <row r="147" spans="1:7" s="76" customFormat="1" outlineLevel="1">
      <c r="A147" s="161" t="s">
        <v>492</v>
      </c>
      <c r="B147" s="162" t="s">
        <v>376</v>
      </c>
      <c r="C147" s="163" t="s">
        <v>377</v>
      </c>
      <c r="D147" s="162" t="s">
        <v>244</v>
      </c>
      <c r="E147" s="164">
        <v>0.12</v>
      </c>
      <c r="F147" s="164">
        <v>1.9968E-2</v>
      </c>
    </row>
    <row r="148" spans="1:7" s="76" customFormat="1" outlineLevel="1">
      <c r="A148" s="161" t="s">
        <v>493</v>
      </c>
      <c r="B148" s="162" t="s">
        <v>379</v>
      </c>
      <c r="C148" s="163" t="s">
        <v>380</v>
      </c>
      <c r="D148" s="162" t="s">
        <v>244</v>
      </c>
      <c r="E148" s="164">
        <v>1.4</v>
      </c>
      <c r="F148" s="164">
        <v>0.23296</v>
      </c>
    </row>
    <row r="149" spans="1:7" s="76" customFormat="1" outlineLevel="1">
      <c r="A149" s="161" t="s">
        <v>494</v>
      </c>
      <c r="B149" s="162" t="s">
        <v>382</v>
      </c>
      <c r="C149" s="163" t="s">
        <v>383</v>
      </c>
      <c r="D149" s="162" t="s">
        <v>244</v>
      </c>
      <c r="E149" s="164">
        <v>0.13</v>
      </c>
      <c r="F149" s="164">
        <v>2.1631999999999998E-2</v>
      </c>
    </row>
    <row r="150" spans="1:7" s="76" customFormat="1" outlineLevel="1">
      <c r="A150" s="161" t="s">
        <v>495</v>
      </c>
      <c r="B150" s="162" t="s">
        <v>385</v>
      </c>
      <c r="C150" s="163" t="s">
        <v>386</v>
      </c>
      <c r="D150" s="162" t="s">
        <v>244</v>
      </c>
      <c r="E150" s="164">
        <v>0.86</v>
      </c>
      <c r="F150" s="164">
        <v>0.14310400000000001</v>
      </c>
    </row>
    <row r="151" spans="1:7" s="76" customFormat="1" outlineLevel="1">
      <c r="A151" s="161" t="s">
        <v>3303</v>
      </c>
      <c r="B151" s="162" t="s">
        <v>388</v>
      </c>
      <c r="C151" s="163" t="s">
        <v>389</v>
      </c>
      <c r="D151" s="162" t="s">
        <v>244</v>
      </c>
      <c r="E151" s="164">
        <v>2.1</v>
      </c>
      <c r="F151" s="164">
        <v>0.34943999999999997</v>
      </c>
    </row>
    <row r="152" spans="1:7" s="75" customFormat="1" outlineLevel="1">
      <c r="A152" s="165" t="s">
        <v>3304</v>
      </c>
      <c r="B152" s="166" t="s">
        <v>391</v>
      </c>
      <c r="C152" s="167" t="s">
        <v>392</v>
      </c>
      <c r="D152" s="166" t="s">
        <v>270</v>
      </c>
      <c r="E152" s="168">
        <v>2.6</v>
      </c>
      <c r="F152" s="168">
        <v>0.43264000000000002</v>
      </c>
    </row>
    <row r="153" spans="1:7" s="75" customFormat="1" outlineLevel="1">
      <c r="A153" s="169" t="s">
        <v>3305</v>
      </c>
      <c r="B153" s="170" t="s">
        <v>394</v>
      </c>
      <c r="C153" s="171" t="s">
        <v>395</v>
      </c>
      <c r="D153" s="170" t="s">
        <v>396</v>
      </c>
      <c r="E153" s="172">
        <v>7</v>
      </c>
      <c r="F153" s="172">
        <v>1.1648000000000001</v>
      </c>
    </row>
    <row r="154" spans="1:7" s="75" customFormat="1" outlineLevel="1">
      <c r="A154" s="169" t="s">
        <v>3306</v>
      </c>
      <c r="B154" s="170" t="s">
        <v>398</v>
      </c>
      <c r="C154" s="171" t="s">
        <v>399</v>
      </c>
      <c r="D154" s="170" t="s">
        <v>400</v>
      </c>
      <c r="E154" s="172">
        <v>0.5</v>
      </c>
      <c r="F154" s="172">
        <v>8.3199999999999996E-2</v>
      </c>
    </row>
    <row r="155" spans="1:7" s="75" customFormat="1" outlineLevel="1">
      <c r="A155" s="169" t="s">
        <v>3307</v>
      </c>
      <c r="B155" s="170" t="s">
        <v>402</v>
      </c>
      <c r="C155" s="171" t="s">
        <v>403</v>
      </c>
      <c r="D155" s="170" t="s">
        <v>396</v>
      </c>
      <c r="E155" s="172">
        <v>1.8</v>
      </c>
      <c r="F155" s="172">
        <v>0.29952000000000001</v>
      </c>
    </row>
    <row r="156" spans="1:7" s="70" customFormat="1">
      <c r="A156" s="145" t="s">
        <v>496</v>
      </c>
      <c r="B156" s="146" t="s">
        <v>405</v>
      </c>
      <c r="C156" s="146" t="s">
        <v>3229</v>
      </c>
      <c r="D156" s="147" t="s">
        <v>407</v>
      </c>
      <c r="E156" s="313">
        <v>4.9799999999999997E-2</v>
      </c>
      <c r="F156" s="314"/>
      <c r="G156" s="148"/>
    </row>
    <row r="157" spans="1:7" s="70" customFormat="1">
      <c r="A157" s="145" t="s">
        <v>505</v>
      </c>
      <c r="B157" s="146" t="s">
        <v>405</v>
      </c>
      <c r="C157" s="146" t="s">
        <v>2121</v>
      </c>
      <c r="D157" s="147" t="s">
        <v>407</v>
      </c>
      <c r="E157" s="313">
        <v>0.1666</v>
      </c>
      <c r="F157" s="314"/>
      <c r="G157" s="148"/>
    </row>
    <row r="158" spans="1:7" s="70" customFormat="1" ht="38.25">
      <c r="A158" s="145" t="s">
        <v>513</v>
      </c>
      <c r="B158" s="146" t="s">
        <v>431</v>
      </c>
      <c r="C158" s="146" t="s">
        <v>432</v>
      </c>
      <c r="D158" s="147" t="s">
        <v>411</v>
      </c>
      <c r="E158" s="311">
        <v>9.8000000000000004E-2</v>
      </c>
      <c r="F158" s="312"/>
      <c r="G158" s="148"/>
    </row>
    <row r="159" spans="1:7" s="74" customFormat="1" outlineLevel="1">
      <c r="A159" s="149" t="s">
        <v>3308</v>
      </c>
      <c r="B159" s="150" t="s">
        <v>231</v>
      </c>
      <c r="C159" s="151" t="s">
        <v>236</v>
      </c>
      <c r="D159" s="150" t="s">
        <v>237</v>
      </c>
      <c r="E159" s="152">
        <v>38.200000000000003</v>
      </c>
      <c r="F159" s="152">
        <v>3.7435999999999998</v>
      </c>
    </row>
    <row r="160" spans="1:7" s="75" customFormat="1" outlineLevel="1">
      <c r="A160" s="153" t="s">
        <v>3309</v>
      </c>
      <c r="B160" s="154" t="s">
        <v>239</v>
      </c>
      <c r="C160" s="155" t="s">
        <v>240</v>
      </c>
      <c r="D160" s="154" t="s">
        <v>237</v>
      </c>
      <c r="E160" s="156">
        <v>1.55</v>
      </c>
      <c r="F160" s="156">
        <v>0.15190000000000001</v>
      </c>
    </row>
    <row r="161" spans="1:7" s="76" customFormat="1" ht="24" outlineLevel="1">
      <c r="A161" s="157" t="s">
        <v>3310</v>
      </c>
      <c r="B161" s="158" t="s">
        <v>311</v>
      </c>
      <c r="C161" s="159" t="s">
        <v>286</v>
      </c>
      <c r="D161" s="158" t="s">
        <v>244</v>
      </c>
      <c r="E161" s="160">
        <v>1</v>
      </c>
      <c r="F161" s="160">
        <v>9.8000000000000004E-2</v>
      </c>
    </row>
    <row r="162" spans="1:7" s="76" customFormat="1" outlineLevel="1">
      <c r="A162" s="161" t="s">
        <v>3311</v>
      </c>
      <c r="B162" s="162" t="s">
        <v>343</v>
      </c>
      <c r="C162" s="163" t="s">
        <v>344</v>
      </c>
      <c r="D162" s="162" t="s">
        <v>244</v>
      </c>
      <c r="E162" s="164">
        <v>0.4</v>
      </c>
      <c r="F162" s="164">
        <v>3.9199999999999999E-2</v>
      </c>
    </row>
    <row r="163" spans="1:7" s="75" customFormat="1" outlineLevel="1">
      <c r="A163" s="165" t="s">
        <v>3312</v>
      </c>
      <c r="B163" s="166" t="s">
        <v>299</v>
      </c>
      <c r="C163" s="167" t="s">
        <v>300</v>
      </c>
      <c r="D163" s="166" t="s">
        <v>270</v>
      </c>
      <c r="E163" s="168">
        <v>0.22500000000000001</v>
      </c>
      <c r="F163" s="168">
        <v>2.205E-2</v>
      </c>
    </row>
    <row r="164" spans="1:7" s="75" customFormat="1" outlineLevel="1">
      <c r="A164" s="169" t="s">
        <v>3313</v>
      </c>
      <c r="B164" s="170" t="s">
        <v>439</v>
      </c>
      <c r="C164" s="171" t="s">
        <v>440</v>
      </c>
      <c r="D164" s="170" t="s">
        <v>270</v>
      </c>
      <c r="E164" s="172">
        <v>3.1</v>
      </c>
      <c r="F164" s="172">
        <v>0.30380000000000001</v>
      </c>
    </row>
    <row r="165" spans="1:7" s="75" customFormat="1" outlineLevel="1">
      <c r="A165" s="169" t="s">
        <v>3314</v>
      </c>
      <c r="B165" s="170" t="s">
        <v>442</v>
      </c>
      <c r="C165" s="171" t="s">
        <v>443</v>
      </c>
      <c r="D165" s="170" t="s">
        <v>274</v>
      </c>
      <c r="E165" s="172">
        <v>0.05</v>
      </c>
      <c r="F165" s="172">
        <v>4.8999999999999998E-3</v>
      </c>
    </row>
    <row r="166" spans="1:7" s="70" customFormat="1" ht="51">
      <c r="A166" s="145" t="s">
        <v>515</v>
      </c>
      <c r="B166" s="146" t="s">
        <v>369</v>
      </c>
      <c r="C166" s="146" t="s">
        <v>3315</v>
      </c>
      <c r="D166" s="147" t="s">
        <v>371</v>
      </c>
      <c r="E166" s="311">
        <v>6.0600000000000001E-2</v>
      </c>
      <c r="F166" s="312"/>
      <c r="G166" s="148"/>
    </row>
    <row r="167" spans="1:7" s="74" customFormat="1" outlineLevel="1">
      <c r="A167" s="149" t="s">
        <v>3316</v>
      </c>
      <c r="B167" s="150" t="s">
        <v>231</v>
      </c>
      <c r="C167" s="151" t="s">
        <v>236</v>
      </c>
      <c r="D167" s="150" t="s">
        <v>237</v>
      </c>
      <c r="E167" s="152">
        <v>78.88</v>
      </c>
      <c r="F167" s="152">
        <v>4.7801</v>
      </c>
    </row>
    <row r="168" spans="1:7" s="75" customFormat="1" outlineLevel="1">
      <c r="A168" s="153" t="s">
        <v>3317</v>
      </c>
      <c r="B168" s="154" t="s">
        <v>239</v>
      </c>
      <c r="C168" s="155" t="s">
        <v>240</v>
      </c>
      <c r="D168" s="154" t="s">
        <v>237</v>
      </c>
      <c r="E168" s="156">
        <v>1.25</v>
      </c>
      <c r="F168" s="156">
        <v>7.5749999999999998E-2</v>
      </c>
    </row>
    <row r="169" spans="1:7" s="76" customFormat="1" outlineLevel="1">
      <c r="A169" s="157" t="s">
        <v>3318</v>
      </c>
      <c r="B169" s="158" t="s">
        <v>331</v>
      </c>
      <c r="C169" s="159" t="s">
        <v>332</v>
      </c>
      <c r="D169" s="158" t="s">
        <v>244</v>
      </c>
      <c r="E169" s="160">
        <v>0.98</v>
      </c>
      <c r="F169" s="160">
        <v>5.9388000000000003E-2</v>
      </c>
    </row>
    <row r="170" spans="1:7" s="76" customFormat="1" ht="24" outlineLevel="1">
      <c r="A170" s="161" t="s">
        <v>3319</v>
      </c>
      <c r="B170" s="162" t="s">
        <v>450</v>
      </c>
      <c r="C170" s="163" t="s">
        <v>451</v>
      </c>
      <c r="D170" s="162" t="s">
        <v>244</v>
      </c>
      <c r="E170" s="164">
        <v>0.14000000000000001</v>
      </c>
      <c r="F170" s="164">
        <v>8.4840000000000002E-3</v>
      </c>
    </row>
    <row r="171" spans="1:7" s="76" customFormat="1" outlineLevel="1">
      <c r="A171" s="161" t="s">
        <v>3320</v>
      </c>
      <c r="B171" s="162" t="s">
        <v>376</v>
      </c>
      <c r="C171" s="163" t="s">
        <v>377</v>
      </c>
      <c r="D171" s="162" t="s">
        <v>244</v>
      </c>
      <c r="E171" s="164">
        <v>0.12</v>
      </c>
      <c r="F171" s="164">
        <v>7.2719999999999998E-3</v>
      </c>
    </row>
    <row r="172" spans="1:7" s="76" customFormat="1" outlineLevel="1">
      <c r="A172" s="161" t="s">
        <v>3321</v>
      </c>
      <c r="B172" s="162" t="s">
        <v>379</v>
      </c>
      <c r="C172" s="163" t="s">
        <v>380</v>
      </c>
      <c r="D172" s="162" t="s">
        <v>244</v>
      </c>
      <c r="E172" s="164">
        <v>1.4</v>
      </c>
      <c r="F172" s="164">
        <v>8.4839999999999999E-2</v>
      </c>
    </row>
    <row r="173" spans="1:7" s="76" customFormat="1" outlineLevel="1">
      <c r="A173" s="161" t="s">
        <v>3322</v>
      </c>
      <c r="B173" s="162" t="s">
        <v>382</v>
      </c>
      <c r="C173" s="163" t="s">
        <v>383</v>
      </c>
      <c r="D173" s="162" t="s">
        <v>244</v>
      </c>
      <c r="E173" s="164">
        <v>0.13</v>
      </c>
      <c r="F173" s="164">
        <v>7.8779999999999996E-3</v>
      </c>
    </row>
    <row r="174" spans="1:7" s="76" customFormat="1" outlineLevel="1">
      <c r="A174" s="161" t="s">
        <v>3323</v>
      </c>
      <c r="B174" s="162" t="s">
        <v>385</v>
      </c>
      <c r="C174" s="163" t="s">
        <v>386</v>
      </c>
      <c r="D174" s="162" t="s">
        <v>244</v>
      </c>
      <c r="E174" s="164">
        <v>0.86</v>
      </c>
      <c r="F174" s="164">
        <v>5.2116000000000003E-2</v>
      </c>
    </row>
    <row r="175" spans="1:7" s="76" customFormat="1" outlineLevel="1">
      <c r="A175" s="161" t="s">
        <v>3324</v>
      </c>
      <c r="B175" s="162" t="s">
        <v>388</v>
      </c>
      <c r="C175" s="163" t="s">
        <v>389</v>
      </c>
      <c r="D175" s="162" t="s">
        <v>244</v>
      </c>
      <c r="E175" s="164">
        <v>2.1</v>
      </c>
      <c r="F175" s="164">
        <v>0.12726000000000001</v>
      </c>
    </row>
    <row r="176" spans="1:7" s="75" customFormat="1" outlineLevel="1">
      <c r="A176" s="165" t="s">
        <v>3325</v>
      </c>
      <c r="B176" s="166" t="s">
        <v>391</v>
      </c>
      <c r="C176" s="167" t="s">
        <v>392</v>
      </c>
      <c r="D176" s="166" t="s">
        <v>270</v>
      </c>
      <c r="E176" s="168">
        <v>2.6</v>
      </c>
      <c r="F176" s="168">
        <v>0.15756000000000001</v>
      </c>
    </row>
    <row r="177" spans="1:7" s="75" customFormat="1" outlineLevel="1">
      <c r="A177" s="169" t="s">
        <v>3326</v>
      </c>
      <c r="B177" s="170" t="s">
        <v>394</v>
      </c>
      <c r="C177" s="171" t="s">
        <v>395</v>
      </c>
      <c r="D177" s="170" t="s">
        <v>396</v>
      </c>
      <c r="E177" s="172">
        <v>7</v>
      </c>
      <c r="F177" s="172">
        <v>0.42420000000000002</v>
      </c>
    </row>
    <row r="178" spans="1:7" s="75" customFormat="1" outlineLevel="1">
      <c r="A178" s="169" t="s">
        <v>3327</v>
      </c>
      <c r="B178" s="170" t="s">
        <v>398</v>
      </c>
      <c r="C178" s="171" t="s">
        <v>399</v>
      </c>
      <c r="D178" s="170" t="s">
        <v>400</v>
      </c>
      <c r="E178" s="172">
        <v>0.5</v>
      </c>
      <c r="F178" s="172">
        <v>3.0300000000000001E-2</v>
      </c>
    </row>
    <row r="179" spans="1:7" s="75" customFormat="1" outlineLevel="1">
      <c r="A179" s="169" t="s">
        <v>3328</v>
      </c>
      <c r="B179" s="170" t="s">
        <v>402</v>
      </c>
      <c r="C179" s="171" t="s">
        <v>403</v>
      </c>
      <c r="D179" s="170" t="s">
        <v>396</v>
      </c>
      <c r="E179" s="172">
        <v>1.8</v>
      </c>
      <c r="F179" s="172">
        <v>0.10908</v>
      </c>
    </row>
    <row r="180" spans="1:7" s="70" customFormat="1">
      <c r="A180" s="145" t="s">
        <v>518</v>
      </c>
      <c r="B180" s="146" t="s">
        <v>405</v>
      </c>
      <c r="C180" s="146" t="s">
        <v>2121</v>
      </c>
      <c r="D180" s="147" t="s">
        <v>407</v>
      </c>
      <c r="E180" s="313">
        <v>1.3299999999999999E-2</v>
      </c>
      <c r="F180" s="314"/>
      <c r="G180" s="148"/>
    </row>
    <row r="181" spans="1:7" s="70" customFormat="1">
      <c r="A181" s="145" t="s">
        <v>541</v>
      </c>
      <c r="B181" s="146" t="s">
        <v>405</v>
      </c>
      <c r="C181" s="146" t="s">
        <v>406</v>
      </c>
      <c r="D181" s="147" t="s">
        <v>407</v>
      </c>
      <c r="E181" s="313">
        <v>4.7300000000000002E-2</v>
      </c>
      <c r="F181" s="314"/>
      <c r="G181" s="148"/>
    </row>
    <row r="182" spans="1:7" s="70" customFormat="1" ht="25.5">
      <c r="A182" s="145" t="s">
        <v>560</v>
      </c>
      <c r="B182" s="146" t="s">
        <v>3329</v>
      </c>
      <c r="C182" s="146" t="s">
        <v>3330</v>
      </c>
      <c r="D182" s="147" t="s">
        <v>270</v>
      </c>
      <c r="E182" s="311">
        <v>26.5</v>
      </c>
      <c r="F182" s="312"/>
      <c r="G182" s="148"/>
    </row>
    <row r="183" spans="1:7" s="74" customFormat="1" outlineLevel="1">
      <c r="A183" s="149" t="s">
        <v>3331</v>
      </c>
      <c r="B183" s="150" t="s">
        <v>231</v>
      </c>
      <c r="C183" s="151" t="s">
        <v>236</v>
      </c>
      <c r="D183" s="150" t="s">
        <v>237</v>
      </c>
      <c r="E183" s="152">
        <v>4.43</v>
      </c>
      <c r="F183" s="152">
        <v>117.395</v>
      </c>
    </row>
    <row r="184" spans="1:7" s="75" customFormat="1" outlineLevel="1">
      <c r="A184" s="153" t="s">
        <v>3332</v>
      </c>
      <c r="B184" s="154" t="s">
        <v>239</v>
      </c>
      <c r="C184" s="155" t="s">
        <v>240</v>
      </c>
      <c r="D184" s="154" t="s">
        <v>237</v>
      </c>
      <c r="E184" s="156">
        <v>0.44</v>
      </c>
      <c r="F184" s="156">
        <v>11.66</v>
      </c>
    </row>
    <row r="185" spans="1:7" s="76" customFormat="1" ht="24" outlineLevel="1">
      <c r="A185" s="157" t="s">
        <v>3333</v>
      </c>
      <c r="B185" s="158" t="s">
        <v>337</v>
      </c>
      <c r="C185" s="159" t="s">
        <v>338</v>
      </c>
      <c r="D185" s="158" t="s">
        <v>244</v>
      </c>
      <c r="E185" s="160">
        <v>0.44</v>
      </c>
      <c r="F185" s="160">
        <v>11.66</v>
      </c>
    </row>
    <row r="186" spans="1:7" s="75" customFormat="1" outlineLevel="1">
      <c r="A186" s="165" t="s">
        <v>3334</v>
      </c>
      <c r="B186" s="166" t="s">
        <v>299</v>
      </c>
      <c r="C186" s="167" t="s">
        <v>300</v>
      </c>
      <c r="D186" s="166" t="s">
        <v>270</v>
      </c>
      <c r="E186" s="168">
        <v>0.26</v>
      </c>
      <c r="F186" s="168">
        <v>6.89</v>
      </c>
    </row>
    <row r="187" spans="1:7" s="75" customFormat="1" outlineLevel="1">
      <c r="A187" s="169" t="s">
        <v>3335</v>
      </c>
      <c r="B187" s="170" t="s">
        <v>3209</v>
      </c>
      <c r="C187" s="171" t="s">
        <v>3210</v>
      </c>
      <c r="D187" s="170" t="s">
        <v>270</v>
      </c>
      <c r="E187" s="172">
        <v>0.92</v>
      </c>
      <c r="F187" s="172">
        <v>24.38</v>
      </c>
    </row>
    <row r="188" spans="1:7" s="75" customFormat="1" ht="24" outlineLevel="1">
      <c r="A188" s="169" t="s">
        <v>3336</v>
      </c>
      <c r="B188" s="170" t="s">
        <v>481</v>
      </c>
      <c r="C188" s="171" t="s">
        <v>482</v>
      </c>
      <c r="D188" s="170" t="s">
        <v>270</v>
      </c>
      <c r="E188" s="172">
        <v>5.0000000000000001E-4</v>
      </c>
      <c r="F188" s="172">
        <v>1.325E-2</v>
      </c>
    </row>
    <row r="189" spans="1:7" s="75" customFormat="1" outlineLevel="1">
      <c r="A189" s="169" t="s">
        <v>3337</v>
      </c>
      <c r="B189" s="170" t="s">
        <v>484</v>
      </c>
      <c r="C189" s="171" t="s">
        <v>485</v>
      </c>
      <c r="D189" s="170" t="s">
        <v>270</v>
      </c>
      <c r="E189" s="172">
        <v>0.11</v>
      </c>
      <c r="F189" s="172">
        <v>2.915</v>
      </c>
    </row>
    <row r="190" spans="1:7" s="70" customFormat="1" ht="38.25">
      <c r="A190" s="145" t="s">
        <v>562</v>
      </c>
      <c r="B190" s="146" t="s">
        <v>506</v>
      </c>
      <c r="C190" s="146" t="s">
        <v>507</v>
      </c>
      <c r="D190" s="147" t="s">
        <v>274</v>
      </c>
      <c r="E190" s="311">
        <v>0.10489999999999999</v>
      </c>
      <c r="F190" s="312"/>
      <c r="G190" s="148"/>
    </row>
    <row r="191" spans="1:7" s="74" customFormat="1" outlineLevel="1">
      <c r="A191" s="149" t="s">
        <v>2887</v>
      </c>
      <c r="B191" s="150" t="s">
        <v>231</v>
      </c>
      <c r="C191" s="151" t="s">
        <v>236</v>
      </c>
      <c r="D191" s="150" t="s">
        <v>237</v>
      </c>
      <c r="E191" s="152">
        <v>63.73</v>
      </c>
      <c r="F191" s="152">
        <v>6.6852999999999998</v>
      </c>
    </row>
    <row r="192" spans="1:7" s="75" customFormat="1" outlineLevel="1">
      <c r="A192" s="153" t="s">
        <v>2888</v>
      </c>
      <c r="B192" s="154" t="s">
        <v>239</v>
      </c>
      <c r="C192" s="155" t="s">
        <v>240</v>
      </c>
      <c r="D192" s="154" t="s">
        <v>237</v>
      </c>
      <c r="E192" s="156">
        <v>0.54</v>
      </c>
      <c r="F192" s="156">
        <v>5.6646000000000002E-2</v>
      </c>
    </row>
    <row r="193" spans="1:7" s="76" customFormat="1" ht="24" outlineLevel="1">
      <c r="A193" s="157" t="s">
        <v>2889</v>
      </c>
      <c r="B193" s="158" t="s">
        <v>337</v>
      </c>
      <c r="C193" s="159" t="s">
        <v>338</v>
      </c>
      <c r="D193" s="158" t="s">
        <v>244</v>
      </c>
      <c r="E193" s="160">
        <v>0.23</v>
      </c>
      <c r="F193" s="160">
        <v>2.4126999999999999E-2</v>
      </c>
    </row>
    <row r="194" spans="1:7" s="76" customFormat="1" outlineLevel="1">
      <c r="A194" s="161" t="s">
        <v>2890</v>
      </c>
      <c r="B194" s="162" t="s">
        <v>512</v>
      </c>
      <c r="C194" s="163" t="s">
        <v>344</v>
      </c>
      <c r="D194" s="162" t="s">
        <v>244</v>
      </c>
      <c r="E194" s="164">
        <v>0.31</v>
      </c>
      <c r="F194" s="164">
        <v>3.2518999999999999E-2</v>
      </c>
    </row>
    <row r="195" spans="1:7" s="70" customFormat="1">
      <c r="A195" s="145" t="s">
        <v>563</v>
      </c>
      <c r="B195" s="146" t="s">
        <v>405</v>
      </c>
      <c r="C195" s="146" t="s">
        <v>514</v>
      </c>
      <c r="D195" s="147" t="s">
        <v>407</v>
      </c>
      <c r="E195" s="313">
        <v>9.7019999999999995E-2</v>
      </c>
      <c r="F195" s="314"/>
      <c r="G195" s="148"/>
    </row>
    <row r="196" spans="1:7" s="70" customFormat="1">
      <c r="A196" s="145" t="s">
        <v>564</v>
      </c>
      <c r="B196" s="146" t="s">
        <v>405</v>
      </c>
      <c r="C196" s="146" t="s">
        <v>516</v>
      </c>
      <c r="D196" s="147" t="s">
        <v>407</v>
      </c>
      <c r="E196" s="313">
        <v>7.8799999999999999E-3</v>
      </c>
      <c r="F196" s="314"/>
      <c r="G196" s="148"/>
    </row>
    <row r="197" spans="1:7" s="70" customFormat="1" ht="25.5">
      <c r="A197" s="145" t="s">
        <v>567</v>
      </c>
      <c r="B197" s="146" t="s">
        <v>519</v>
      </c>
      <c r="C197" s="146" t="s">
        <v>3338</v>
      </c>
      <c r="D197" s="147" t="s">
        <v>248</v>
      </c>
      <c r="E197" s="311">
        <v>7.0699999999999999E-2</v>
      </c>
      <c r="F197" s="312"/>
      <c r="G197" s="148"/>
    </row>
    <row r="198" spans="1:7" s="74" customFormat="1" outlineLevel="1">
      <c r="A198" s="149" t="s">
        <v>570</v>
      </c>
      <c r="B198" s="150" t="s">
        <v>231</v>
      </c>
      <c r="C198" s="151" t="s">
        <v>236</v>
      </c>
      <c r="D198" s="150" t="s">
        <v>237</v>
      </c>
      <c r="E198" s="152">
        <v>1463.2</v>
      </c>
      <c r="F198" s="152">
        <v>103.4482</v>
      </c>
    </row>
    <row r="199" spans="1:7" s="75" customFormat="1" outlineLevel="1">
      <c r="A199" s="153" t="s">
        <v>571</v>
      </c>
      <c r="B199" s="154" t="s">
        <v>239</v>
      </c>
      <c r="C199" s="155" t="s">
        <v>240</v>
      </c>
      <c r="D199" s="154" t="s">
        <v>237</v>
      </c>
      <c r="E199" s="156">
        <v>92.05</v>
      </c>
      <c r="F199" s="156">
        <v>6.5079000000000002</v>
      </c>
    </row>
    <row r="200" spans="1:7" s="76" customFormat="1" outlineLevel="1">
      <c r="A200" s="157" t="s">
        <v>572</v>
      </c>
      <c r="B200" s="158" t="s">
        <v>331</v>
      </c>
      <c r="C200" s="159" t="s">
        <v>332</v>
      </c>
      <c r="D200" s="158" t="s">
        <v>244</v>
      </c>
      <c r="E200" s="160">
        <v>0.27</v>
      </c>
      <c r="F200" s="160">
        <v>1.9088999999999998E-2</v>
      </c>
    </row>
    <row r="201" spans="1:7" s="76" customFormat="1" outlineLevel="1">
      <c r="A201" s="161" t="s">
        <v>573</v>
      </c>
      <c r="B201" s="162" t="s">
        <v>334</v>
      </c>
      <c r="C201" s="163" t="s">
        <v>335</v>
      </c>
      <c r="D201" s="162" t="s">
        <v>244</v>
      </c>
      <c r="E201" s="164">
        <v>59.26</v>
      </c>
      <c r="F201" s="164">
        <v>4.1897000000000002</v>
      </c>
    </row>
    <row r="202" spans="1:7" s="76" customFormat="1" ht="24" outlineLevel="1">
      <c r="A202" s="161" t="s">
        <v>574</v>
      </c>
      <c r="B202" s="162" t="s">
        <v>337</v>
      </c>
      <c r="C202" s="163" t="s">
        <v>338</v>
      </c>
      <c r="D202" s="162" t="s">
        <v>244</v>
      </c>
      <c r="E202" s="164">
        <v>2.39</v>
      </c>
      <c r="F202" s="164">
        <v>0.16897300000000001</v>
      </c>
    </row>
    <row r="203" spans="1:7" s="76" customFormat="1" outlineLevel="1">
      <c r="A203" s="161" t="s">
        <v>575</v>
      </c>
      <c r="B203" s="162" t="s">
        <v>340</v>
      </c>
      <c r="C203" s="163" t="s">
        <v>341</v>
      </c>
      <c r="D203" s="162" t="s">
        <v>244</v>
      </c>
      <c r="E203" s="164">
        <v>1.9</v>
      </c>
      <c r="F203" s="164">
        <v>0.13433</v>
      </c>
    </row>
    <row r="204" spans="1:7" s="76" customFormat="1" outlineLevel="1">
      <c r="A204" s="161" t="s">
        <v>576</v>
      </c>
      <c r="B204" s="162" t="s">
        <v>343</v>
      </c>
      <c r="C204" s="163" t="s">
        <v>344</v>
      </c>
      <c r="D204" s="162" t="s">
        <v>244</v>
      </c>
      <c r="E204" s="164">
        <v>3.59</v>
      </c>
      <c r="F204" s="164">
        <v>0.25381300000000001</v>
      </c>
    </row>
    <row r="205" spans="1:7" s="75" customFormat="1" outlineLevel="1">
      <c r="A205" s="165" t="s">
        <v>577</v>
      </c>
      <c r="B205" s="166" t="s">
        <v>1554</v>
      </c>
      <c r="C205" s="167" t="s">
        <v>1555</v>
      </c>
      <c r="D205" s="166" t="s">
        <v>270</v>
      </c>
      <c r="E205" s="168">
        <v>102</v>
      </c>
      <c r="F205" s="168">
        <v>7.2114000000000003</v>
      </c>
    </row>
    <row r="206" spans="1:7" s="75" customFormat="1" outlineLevel="1">
      <c r="A206" s="169" t="s">
        <v>580</v>
      </c>
      <c r="B206" s="170" t="s">
        <v>299</v>
      </c>
      <c r="C206" s="171" t="s">
        <v>300</v>
      </c>
      <c r="D206" s="170" t="s">
        <v>270</v>
      </c>
      <c r="E206" s="172">
        <v>0.25</v>
      </c>
      <c r="F206" s="172">
        <v>1.7675E-2</v>
      </c>
    </row>
    <row r="207" spans="1:7" s="75" customFormat="1" outlineLevel="1">
      <c r="A207" s="169" t="s">
        <v>581</v>
      </c>
      <c r="B207" s="170" t="s">
        <v>350</v>
      </c>
      <c r="C207" s="171" t="s">
        <v>351</v>
      </c>
      <c r="D207" s="170" t="s">
        <v>274</v>
      </c>
      <c r="E207" s="172">
        <v>4.4999999999999998E-2</v>
      </c>
      <c r="F207" s="172">
        <v>3.1809999999999998E-3</v>
      </c>
    </row>
    <row r="208" spans="1:7" s="75" customFormat="1" outlineLevel="1">
      <c r="A208" s="169" t="s">
        <v>582</v>
      </c>
      <c r="B208" s="170" t="s">
        <v>353</v>
      </c>
      <c r="C208" s="171" t="s">
        <v>354</v>
      </c>
      <c r="D208" s="170" t="s">
        <v>274</v>
      </c>
      <c r="E208" s="172">
        <v>8.4000000000000005E-2</v>
      </c>
      <c r="F208" s="172">
        <v>5.9389999999999998E-3</v>
      </c>
    </row>
    <row r="209" spans="1:7" s="75" customFormat="1" ht="24" outlineLevel="1">
      <c r="A209" s="169" t="s">
        <v>583</v>
      </c>
      <c r="B209" s="170" t="s">
        <v>535</v>
      </c>
      <c r="C209" s="171" t="s">
        <v>536</v>
      </c>
      <c r="D209" s="170" t="s">
        <v>270</v>
      </c>
      <c r="E209" s="172">
        <v>1.7</v>
      </c>
      <c r="F209" s="172">
        <v>0.12019000000000001</v>
      </c>
    </row>
    <row r="210" spans="1:7" s="75" customFormat="1" ht="24" outlineLevel="1">
      <c r="A210" s="169" t="s">
        <v>584</v>
      </c>
      <c r="B210" s="170" t="s">
        <v>538</v>
      </c>
      <c r="C210" s="171" t="s">
        <v>539</v>
      </c>
      <c r="D210" s="170" t="s">
        <v>270</v>
      </c>
      <c r="E210" s="172">
        <v>0.25</v>
      </c>
      <c r="F210" s="172">
        <v>1.7675E-2</v>
      </c>
    </row>
    <row r="211" spans="1:7" s="75" customFormat="1" outlineLevel="1">
      <c r="A211" s="169" t="s">
        <v>585</v>
      </c>
      <c r="B211" s="170" t="s">
        <v>366</v>
      </c>
      <c r="C211" s="171" t="s">
        <v>367</v>
      </c>
      <c r="D211" s="170" t="s">
        <v>361</v>
      </c>
      <c r="E211" s="172">
        <v>135</v>
      </c>
      <c r="F211" s="172">
        <v>9.5444999999999993</v>
      </c>
    </row>
    <row r="212" spans="1:7" s="70" customFormat="1" ht="51">
      <c r="A212" s="145" t="s">
        <v>598</v>
      </c>
      <c r="B212" s="146" t="s">
        <v>542</v>
      </c>
      <c r="C212" s="146" t="s">
        <v>543</v>
      </c>
      <c r="D212" s="147" t="s">
        <v>371</v>
      </c>
      <c r="E212" s="311">
        <v>0.15559999999999999</v>
      </c>
      <c r="F212" s="312"/>
      <c r="G212" s="148"/>
    </row>
    <row r="213" spans="1:7" s="74" customFormat="1" outlineLevel="1">
      <c r="A213" s="149" t="s">
        <v>601</v>
      </c>
      <c r="B213" s="150" t="s">
        <v>231</v>
      </c>
      <c r="C213" s="151" t="s">
        <v>236</v>
      </c>
      <c r="D213" s="150" t="s">
        <v>237</v>
      </c>
      <c r="E213" s="152">
        <v>107.61</v>
      </c>
      <c r="F213" s="152">
        <v>16.7441</v>
      </c>
    </row>
    <row r="214" spans="1:7" s="75" customFormat="1" outlineLevel="1">
      <c r="A214" s="153" t="s">
        <v>602</v>
      </c>
      <c r="B214" s="154" t="s">
        <v>239</v>
      </c>
      <c r="C214" s="155" t="s">
        <v>240</v>
      </c>
      <c r="D214" s="154" t="s">
        <v>237</v>
      </c>
      <c r="E214" s="156">
        <v>1.7</v>
      </c>
      <c r="F214" s="156">
        <v>0.26451999999999998</v>
      </c>
    </row>
    <row r="215" spans="1:7" s="76" customFormat="1" outlineLevel="1">
      <c r="A215" s="157" t="s">
        <v>603</v>
      </c>
      <c r="B215" s="158" t="s">
        <v>331</v>
      </c>
      <c r="C215" s="159" t="s">
        <v>332</v>
      </c>
      <c r="D215" s="158" t="s">
        <v>244</v>
      </c>
      <c r="E215" s="160">
        <v>0.98</v>
      </c>
      <c r="F215" s="160">
        <v>0.15248800000000001</v>
      </c>
    </row>
    <row r="216" spans="1:7" s="76" customFormat="1" ht="24" outlineLevel="1">
      <c r="A216" s="161" t="s">
        <v>604</v>
      </c>
      <c r="B216" s="162" t="s">
        <v>548</v>
      </c>
      <c r="C216" s="163" t="s">
        <v>549</v>
      </c>
      <c r="D216" s="162" t="s">
        <v>244</v>
      </c>
      <c r="E216" s="164">
        <v>2.73</v>
      </c>
      <c r="F216" s="164">
        <v>0.424788</v>
      </c>
    </row>
    <row r="217" spans="1:7" s="76" customFormat="1" ht="24" outlineLevel="1">
      <c r="A217" s="161" t="s">
        <v>605</v>
      </c>
      <c r="B217" s="162" t="s">
        <v>450</v>
      </c>
      <c r="C217" s="163" t="s">
        <v>451</v>
      </c>
      <c r="D217" s="162" t="s">
        <v>244</v>
      </c>
      <c r="E217" s="164">
        <v>0.72</v>
      </c>
      <c r="F217" s="164">
        <v>0.11203200000000001</v>
      </c>
    </row>
    <row r="218" spans="1:7" s="76" customFormat="1" outlineLevel="1">
      <c r="A218" s="161" t="s">
        <v>606</v>
      </c>
      <c r="B218" s="162" t="s">
        <v>379</v>
      </c>
      <c r="C218" s="163" t="s">
        <v>380</v>
      </c>
      <c r="D218" s="162" t="s">
        <v>244</v>
      </c>
      <c r="E218" s="164">
        <v>0.57999999999999996</v>
      </c>
      <c r="F218" s="164">
        <v>9.0247999999999995E-2</v>
      </c>
    </row>
    <row r="219" spans="1:7" s="76" customFormat="1" outlineLevel="1">
      <c r="A219" s="161" t="s">
        <v>608</v>
      </c>
      <c r="B219" s="162" t="s">
        <v>388</v>
      </c>
      <c r="C219" s="163" t="s">
        <v>389</v>
      </c>
      <c r="D219" s="162" t="s">
        <v>244</v>
      </c>
      <c r="E219" s="164">
        <v>1.26</v>
      </c>
      <c r="F219" s="164">
        <v>0.19605600000000001</v>
      </c>
    </row>
    <row r="220" spans="1:7" s="75" customFormat="1" outlineLevel="1">
      <c r="A220" s="165" t="s">
        <v>609</v>
      </c>
      <c r="B220" s="166" t="s">
        <v>554</v>
      </c>
      <c r="C220" s="167" t="s">
        <v>555</v>
      </c>
      <c r="D220" s="166" t="s">
        <v>274</v>
      </c>
      <c r="E220" s="168">
        <v>0.01</v>
      </c>
      <c r="F220" s="168">
        <v>1.5560000000000001E-3</v>
      </c>
    </row>
    <row r="221" spans="1:7" s="75" customFormat="1" outlineLevel="1">
      <c r="A221" s="169" t="s">
        <v>610</v>
      </c>
      <c r="B221" s="170" t="s">
        <v>394</v>
      </c>
      <c r="C221" s="171" t="s">
        <v>395</v>
      </c>
      <c r="D221" s="170" t="s">
        <v>396</v>
      </c>
      <c r="E221" s="172">
        <v>7.6</v>
      </c>
      <c r="F221" s="172">
        <v>1.1826000000000001</v>
      </c>
    </row>
    <row r="222" spans="1:7" s="75" customFormat="1" outlineLevel="1">
      <c r="A222" s="169" t="s">
        <v>611</v>
      </c>
      <c r="B222" s="170" t="s">
        <v>558</v>
      </c>
      <c r="C222" s="171" t="s">
        <v>559</v>
      </c>
      <c r="D222" s="170" t="s">
        <v>361</v>
      </c>
      <c r="E222" s="172">
        <v>5</v>
      </c>
      <c r="F222" s="172">
        <v>0.77800000000000002</v>
      </c>
    </row>
    <row r="223" spans="1:7" s="70" customFormat="1">
      <c r="A223" s="145" t="s">
        <v>614</v>
      </c>
      <c r="B223" s="146" t="s">
        <v>561</v>
      </c>
      <c r="C223" s="146" t="s">
        <v>406</v>
      </c>
      <c r="D223" s="147" t="s">
        <v>274</v>
      </c>
      <c r="E223" s="313">
        <v>0.1023</v>
      </c>
      <c r="F223" s="314"/>
      <c r="G223" s="148"/>
    </row>
    <row r="224" spans="1:7" s="70" customFormat="1">
      <c r="A224" s="145" t="s">
        <v>615</v>
      </c>
      <c r="B224" s="146" t="s">
        <v>561</v>
      </c>
      <c r="C224" s="146" t="s">
        <v>2121</v>
      </c>
      <c r="D224" s="147" t="s">
        <v>274</v>
      </c>
      <c r="E224" s="313">
        <v>5.33E-2</v>
      </c>
      <c r="F224" s="314"/>
      <c r="G224" s="148"/>
    </row>
    <row r="225" spans="1:7" s="70" customFormat="1">
      <c r="A225" s="237"/>
      <c r="B225" s="238"/>
      <c r="C225" s="306" t="s">
        <v>3339</v>
      </c>
      <c r="D225" s="306"/>
      <c r="E225" s="238"/>
      <c r="F225" s="241"/>
      <c r="G225" s="133"/>
    </row>
    <row r="226" spans="1:7" s="70" customFormat="1">
      <c r="A226" s="145" t="s">
        <v>617</v>
      </c>
      <c r="B226" s="146" t="s">
        <v>849</v>
      </c>
      <c r="C226" s="146" t="s">
        <v>3340</v>
      </c>
      <c r="D226" s="147" t="s">
        <v>248</v>
      </c>
      <c r="E226" s="311">
        <v>9.7999999999999997E-3</v>
      </c>
      <c r="F226" s="312"/>
      <c r="G226" s="148"/>
    </row>
    <row r="227" spans="1:7" s="74" customFormat="1" outlineLevel="1">
      <c r="A227" s="149" t="s">
        <v>3341</v>
      </c>
      <c r="B227" s="150" t="s">
        <v>231</v>
      </c>
      <c r="C227" s="151" t="s">
        <v>236</v>
      </c>
      <c r="D227" s="150" t="s">
        <v>237</v>
      </c>
      <c r="E227" s="152">
        <v>1016.26</v>
      </c>
      <c r="F227" s="152">
        <v>9.9593000000000007</v>
      </c>
    </row>
    <row r="228" spans="1:7" s="75" customFormat="1" outlineLevel="1">
      <c r="A228" s="153" t="s">
        <v>3342</v>
      </c>
      <c r="B228" s="154" t="s">
        <v>239</v>
      </c>
      <c r="C228" s="155" t="s">
        <v>240</v>
      </c>
      <c r="D228" s="154" t="s">
        <v>237</v>
      </c>
      <c r="E228" s="156">
        <v>72.31</v>
      </c>
      <c r="F228" s="156">
        <v>0.70863799999999999</v>
      </c>
    </row>
    <row r="229" spans="1:7" s="76" customFormat="1" outlineLevel="1">
      <c r="A229" s="157" t="s">
        <v>3343</v>
      </c>
      <c r="B229" s="158" t="s">
        <v>331</v>
      </c>
      <c r="C229" s="159" t="s">
        <v>332</v>
      </c>
      <c r="D229" s="158" t="s">
        <v>244</v>
      </c>
      <c r="E229" s="160">
        <v>0.27</v>
      </c>
      <c r="F229" s="160">
        <v>2.6459999999999999E-3</v>
      </c>
    </row>
    <row r="230" spans="1:7" s="76" customFormat="1" outlineLevel="1">
      <c r="A230" s="161" t="s">
        <v>3344</v>
      </c>
      <c r="B230" s="162" t="s">
        <v>334</v>
      </c>
      <c r="C230" s="163" t="s">
        <v>335</v>
      </c>
      <c r="D230" s="162" t="s">
        <v>244</v>
      </c>
      <c r="E230" s="164">
        <v>49.09</v>
      </c>
      <c r="F230" s="164">
        <v>0.48108200000000001</v>
      </c>
    </row>
    <row r="231" spans="1:7" s="76" customFormat="1" ht="24" outlineLevel="1">
      <c r="A231" s="161" t="s">
        <v>3345</v>
      </c>
      <c r="B231" s="162" t="s">
        <v>337</v>
      </c>
      <c r="C231" s="163" t="s">
        <v>338</v>
      </c>
      <c r="D231" s="162" t="s">
        <v>244</v>
      </c>
      <c r="E231" s="164">
        <v>70.81</v>
      </c>
      <c r="F231" s="164">
        <v>0.69393800000000005</v>
      </c>
    </row>
    <row r="232" spans="1:7" s="76" customFormat="1" outlineLevel="1">
      <c r="A232" s="161" t="s">
        <v>3346</v>
      </c>
      <c r="B232" s="162" t="s">
        <v>578</v>
      </c>
      <c r="C232" s="163" t="s">
        <v>579</v>
      </c>
      <c r="D232" s="162" t="s">
        <v>244</v>
      </c>
      <c r="E232" s="164">
        <v>208.25</v>
      </c>
      <c r="F232" s="164">
        <v>2.0409000000000002</v>
      </c>
    </row>
    <row r="233" spans="1:7" s="76" customFormat="1" outlineLevel="1">
      <c r="A233" s="161" t="s">
        <v>3347</v>
      </c>
      <c r="B233" s="162" t="s">
        <v>343</v>
      </c>
      <c r="C233" s="163" t="s">
        <v>344</v>
      </c>
      <c r="D233" s="162" t="s">
        <v>244</v>
      </c>
      <c r="E233" s="164">
        <v>1.23</v>
      </c>
      <c r="F233" s="164">
        <v>1.2054E-2</v>
      </c>
    </row>
    <row r="234" spans="1:7" s="75" customFormat="1" outlineLevel="1">
      <c r="A234" s="165" t="s">
        <v>3348</v>
      </c>
      <c r="B234" s="166" t="s">
        <v>1554</v>
      </c>
      <c r="C234" s="167" t="s">
        <v>1555</v>
      </c>
      <c r="D234" s="166" t="s">
        <v>270</v>
      </c>
      <c r="E234" s="168">
        <v>101.5</v>
      </c>
      <c r="F234" s="168">
        <v>0.99470000000000003</v>
      </c>
    </row>
    <row r="235" spans="1:7" s="75" customFormat="1" outlineLevel="1">
      <c r="A235" s="169" t="s">
        <v>3349</v>
      </c>
      <c r="B235" s="170" t="s">
        <v>299</v>
      </c>
      <c r="C235" s="171" t="s">
        <v>300</v>
      </c>
      <c r="D235" s="170" t="s">
        <v>270</v>
      </c>
      <c r="E235" s="172">
        <v>0.12</v>
      </c>
      <c r="F235" s="172">
        <v>1.176E-3</v>
      </c>
    </row>
    <row r="236" spans="1:7" s="75" customFormat="1" outlineLevel="1">
      <c r="A236" s="169" t="s">
        <v>3350</v>
      </c>
      <c r="B236" s="170" t="s">
        <v>350</v>
      </c>
      <c r="C236" s="171" t="s">
        <v>351</v>
      </c>
      <c r="D236" s="170" t="s">
        <v>274</v>
      </c>
      <c r="E236" s="172">
        <v>3.6999999999999998E-2</v>
      </c>
      <c r="F236" s="172">
        <v>3.6299999999999999E-4</v>
      </c>
    </row>
    <row r="237" spans="1:7" s="75" customFormat="1" outlineLevel="1">
      <c r="A237" s="169" t="s">
        <v>3351</v>
      </c>
      <c r="B237" s="170" t="s">
        <v>353</v>
      </c>
      <c r="C237" s="171" t="s">
        <v>354</v>
      </c>
      <c r="D237" s="170" t="s">
        <v>274</v>
      </c>
      <c r="E237" s="172">
        <v>0.04</v>
      </c>
      <c r="F237" s="172">
        <v>3.9199999999999999E-4</v>
      </c>
    </row>
    <row r="238" spans="1:7" s="75" customFormat="1" outlineLevel="1">
      <c r="A238" s="169" t="s">
        <v>3352</v>
      </c>
      <c r="B238" s="170" t="s">
        <v>356</v>
      </c>
      <c r="C238" s="171" t="s">
        <v>357</v>
      </c>
      <c r="D238" s="170" t="s">
        <v>274</v>
      </c>
      <c r="E238" s="172">
        <v>0.25</v>
      </c>
      <c r="F238" s="172">
        <v>2.4499999999999999E-3</v>
      </c>
    </row>
    <row r="239" spans="1:7" s="75" customFormat="1" outlineLevel="1">
      <c r="A239" s="169" t="s">
        <v>3353</v>
      </c>
      <c r="B239" s="170" t="s">
        <v>554</v>
      </c>
      <c r="C239" s="171" t="s">
        <v>555</v>
      </c>
      <c r="D239" s="170" t="s">
        <v>274</v>
      </c>
      <c r="E239" s="172">
        <v>0.25</v>
      </c>
      <c r="F239" s="172">
        <v>2.4499999999999999E-3</v>
      </c>
    </row>
    <row r="240" spans="1:7" s="75" customFormat="1" ht="24" outlineLevel="1">
      <c r="A240" s="169" t="s">
        <v>3354</v>
      </c>
      <c r="B240" s="170" t="s">
        <v>363</v>
      </c>
      <c r="C240" s="171" t="s">
        <v>364</v>
      </c>
      <c r="D240" s="170" t="s">
        <v>270</v>
      </c>
      <c r="E240" s="172">
        <v>0.81</v>
      </c>
      <c r="F240" s="172">
        <v>7.9380000000000006E-3</v>
      </c>
    </row>
    <row r="241" spans="1:7" s="75" customFormat="1" outlineLevel="1">
      <c r="A241" s="169" t="s">
        <v>3355</v>
      </c>
      <c r="B241" s="170" t="s">
        <v>366</v>
      </c>
      <c r="C241" s="171" t="s">
        <v>367</v>
      </c>
      <c r="D241" s="170" t="s">
        <v>361</v>
      </c>
      <c r="E241" s="172">
        <v>77.900000000000006</v>
      </c>
      <c r="F241" s="172">
        <v>0.76341999999999999</v>
      </c>
    </row>
    <row r="242" spans="1:7" s="70" customFormat="1" ht="51">
      <c r="A242" s="145" t="s">
        <v>619</v>
      </c>
      <c r="B242" s="146" t="s">
        <v>599</v>
      </c>
      <c r="C242" s="146" t="s">
        <v>600</v>
      </c>
      <c r="D242" s="147" t="s">
        <v>371</v>
      </c>
      <c r="E242" s="311">
        <v>8.8200000000000001E-2</v>
      </c>
      <c r="F242" s="312"/>
      <c r="G242" s="148"/>
    </row>
    <row r="243" spans="1:7" s="74" customFormat="1" outlineLevel="1">
      <c r="A243" s="149" t="s">
        <v>3356</v>
      </c>
      <c r="B243" s="150" t="s">
        <v>231</v>
      </c>
      <c r="C243" s="151" t="s">
        <v>236</v>
      </c>
      <c r="D243" s="150" t="s">
        <v>237</v>
      </c>
      <c r="E243" s="152">
        <v>83.48</v>
      </c>
      <c r="F243" s="152">
        <v>7.3628999999999998</v>
      </c>
    </row>
    <row r="244" spans="1:7" s="75" customFormat="1" outlineLevel="1">
      <c r="A244" s="153" t="s">
        <v>3357</v>
      </c>
      <c r="B244" s="154" t="s">
        <v>239</v>
      </c>
      <c r="C244" s="155" t="s">
        <v>240</v>
      </c>
      <c r="D244" s="154" t="s">
        <v>237</v>
      </c>
      <c r="E244" s="156">
        <v>1.83</v>
      </c>
      <c r="F244" s="156">
        <v>0.16140599999999999</v>
      </c>
    </row>
    <row r="245" spans="1:7" s="76" customFormat="1" outlineLevel="1">
      <c r="A245" s="157" t="s">
        <v>3358</v>
      </c>
      <c r="B245" s="158" t="s">
        <v>331</v>
      </c>
      <c r="C245" s="159" t="s">
        <v>332</v>
      </c>
      <c r="D245" s="158" t="s">
        <v>244</v>
      </c>
      <c r="E245" s="160">
        <v>0.98</v>
      </c>
      <c r="F245" s="160">
        <v>8.6435999999999999E-2</v>
      </c>
    </row>
    <row r="246" spans="1:7" s="76" customFormat="1" outlineLevel="1">
      <c r="A246" s="161" t="s">
        <v>3359</v>
      </c>
      <c r="B246" s="162" t="s">
        <v>376</v>
      </c>
      <c r="C246" s="163" t="s">
        <v>377</v>
      </c>
      <c r="D246" s="162" t="s">
        <v>244</v>
      </c>
      <c r="E246" s="164">
        <v>0.12</v>
      </c>
      <c r="F246" s="164">
        <v>1.0584E-2</v>
      </c>
    </row>
    <row r="247" spans="1:7" s="76" customFormat="1" outlineLevel="1">
      <c r="A247" s="161" t="s">
        <v>3360</v>
      </c>
      <c r="B247" s="162" t="s">
        <v>379</v>
      </c>
      <c r="C247" s="163" t="s">
        <v>380</v>
      </c>
      <c r="D247" s="162" t="s">
        <v>244</v>
      </c>
      <c r="E247" s="164">
        <v>1.4</v>
      </c>
      <c r="F247" s="164">
        <v>0.12348000000000001</v>
      </c>
    </row>
    <row r="248" spans="1:7" s="76" customFormat="1" outlineLevel="1">
      <c r="A248" s="161" t="s">
        <v>3361</v>
      </c>
      <c r="B248" s="162" t="s">
        <v>607</v>
      </c>
      <c r="C248" s="163" t="s">
        <v>383</v>
      </c>
      <c r="D248" s="162" t="s">
        <v>244</v>
      </c>
      <c r="E248" s="164">
        <v>0.13</v>
      </c>
      <c r="F248" s="164">
        <v>1.1466E-2</v>
      </c>
    </row>
    <row r="249" spans="1:7" s="76" customFormat="1" outlineLevel="1">
      <c r="A249" s="161" t="s">
        <v>3362</v>
      </c>
      <c r="B249" s="162" t="s">
        <v>385</v>
      </c>
      <c r="C249" s="163" t="s">
        <v>386</v>
      </c>
      <c r="D249" s="162" t="s">
        <v>244</v>
      </c>
      <c r="E249" s="164">
        <v>0.86</v>
      </c>
      <c r="F249" s="164">
        <v>7.5852000000000003E-2</v>
      </c>
    </row>
    <row r="250" spans="1:7" s="76" customFormat="1" outlineLevel="1">
      <c r="A250" s="161" t="s">
        <v>3363</v>
      </c>
      <c r="B250" s="162" t="s">
        <v>388</v>
      </c>
      <c r="C250" s="163" t="s">
        <v>389</v>
      </c>
      <c r="D250" s="162" t="s">
        <v>244</v>
      </c>
      <c r="E250" s="164">
        <v>2.1</v>
      </c>
      <c r="F250" s="164">
        <v>0.18522</v>
      </c>
    </row>
    <row r="251" spans="1:7" s="75" customFormat="1" outlineLevel="1">
      <c r="A251" s="165" t="s">
        <v>3364</v>
      </c>
      <c r="B251" s="166" t="s">
        <v>391</v>
      </c>
      <c r="C251" s="167" t="s">
        <v>392</v>
      </c>
      <c r="D251" s="166" t="s">
        <v>270</v>
      </c>
      <c r="E251" s="168">
        <v>2.6</v>
      </c>
      <c r="F251" s="168">
        <v>0.22932</v>
      </c>
    </row>
    <row r="252" spans="1:7" s="75" customFormat="1" outlineLevel="1">
      <c r="A252" s="169" t="s">
        <v>3365</v>
      </c>
      <c r="B252" s="170" t="s">
        <v>394</v>
      </c>
      <c r="C252" s="171" t="s">
        <v>395</v>
      </c>
      <c r="D252" s="170" t="s">
        <v>396</v>
      </c>
      <c r="E252" s="172">
        <v>7</v>
      </c>
      <c r="F252" s="172">
        <v>0.61739999999999995</v>
      </c>
    </row>
    <row r="253" spans="1:7" s="75" customFormat="1" outlineLevel="1">
      <c r="A253" s="169" t="s">
        <v>3366</v>
      </c>
      <c r="B253" s="170" t="s">
        <v>398</v>
      </c>
      <c r="C253" s="171" t="s">
        <v>399</v>
      </c>
      <c r="D253" s="170" t="s">
        <v>400</v>
      </c>
      <c r="E253" s="172">
        <v>0.5</v>
      </c>
      <c r="F253" s="172">
        <v>4.41E-2</v>
      </c>
    </row>
    <row r="254" spans="1:7" s="75" customFormat="1" outlineLevel="1">
      <c r="A254" s="169" t="s">
        <v>3367</v>
      </c>
      <c r="B254" s="170" t="s">
        <v>402</v>
      </c>
      <c r="C254" s="171" t="s">
        <v>403</v>
      </c>
      <c r="D254" s="170" t="s">
        <v>396</v>
      </c>
      <c r="E254" s="172">
        <v>1.8</v>
      </c>
      <c r="F254" s="172">
        <v>0.15876000000000001</v>
      </c>
    </row>
    <row r="255" spans="1:7" s="70" customFormat="1">
      <c r="A255" s="145" t="s">
        <v>621</v>
      </c>
      <c r="B255" s="146" t="s">
        <v>561</v>
      </c>
      <c r="C255" s="146" t="s">
        <v>2121</v>
      </c>
      <c r="D255" s="147" t="s">
        <v>274</v>
      </c>
      <c r="E255" s="313">
        <v>7.7740000000000004E-2</v>
      </c>
      <c r="F255" s="314"/>
      <c r="G255" s="148"/>
    </row>
    <row r="256" spans="1:7" s="70" customFormat="1">
      <c r="A256" s="145" t="s">
        <v>642</v>
      </c>
      <c r="B256" s="146" t="s">
        <v>561</v>
      </c>
      <c r="C256" s="146" t="s">
        <v>811</v>
      </c>
      <c r="D256" s="147" t="s">
        <v>274</v>
      </c>
      <c r="E256" s="313">
        <v>1.0460000000000001E-2</v>
      </c>
      <c r="F256" s="314"/>
      <c r="G256" s="148"/>
    </row>
    <row r="257" spans="1:7" s="70" customFormat="1">
      <c r="A257" s="145" t="s">
        <v>655</v>
      </c>
      <c r="B257" s="146" t="s">
        <v>561</v>
      </c>
      <c r="C257" s="146" t="s">
        <v>3231</v>
      </c>
      <c r="D257" s="147" t="s">
        <v>400</v>
      </c>
      <c r="E257" s="313">
        <v>115</v>
      </c>
      <c r="F257" s="314"/>
      <c r="G257" s="148"/>
    </row>
    <row r="258" spans="1:7" s="70" customFormat="1" ht="25.5">
      <c r="A258" s="145" t="s">
        <v>656</v>
      </c>
      <c r="B258" s="146" t="s">
        <v>561</v>
      </c>
      <c r="C258" s="146" t="s">
        <v>3230</v>
      </c>
      <c r="D258" s="147" t="s">
        <v>400</v>
      </c>
      <c r="E258" s="313">
        <v>18</v>
      </c>
      <c r="F258" s="314"/>
      <c r="G258" s="148"/>
    </row>
    <row r="259" spans="1:7" s="70" customFormat="1">
      <c r="A259" s="237"/>
      <c r="B259" s="238"/>
      <c r="C259" s="306" t="s">
        <v>3368</v>
      </c>
      <c r="D259" s="306"/>
      <c r="E259" s="238"/>
      <c r="F259" s="241"/>
      <c r="G259" s="133"/>
    </row>
    <row r="260" spans="1:7" s="70" customFormat="1" ht="25.5">
      <c r="A260" s="145" t="s">
        <v>657</v>
      </c>
      <c r="B260" s="146" t="s">
        <v>3369</v>
      </c>
      <c r="C260" s="146" t="s">
        <v>3370</v>
      </c>
      <c r="D260" s="147" t="s">
        <v>411</v>
      </c>
      <c r="E260" s="311">
        <v>2.1179999999999999</v>
      </c>
      <c r="F260" s="312"/>
      <c r="G260" s="148"/>
    </row>
    <row r="261" spans="1:7" s="74" customFormat="1" outlineLevel="1">
      <c r="A261" s="149" t="s">
        <v>2914</v>
      </c>
      <c r="B261" s="150" t="s">
        <v>231</v>
      </c>
      <c r="C261" s="151" t="s">
        <v>236</v>
      </c>
      <c r="D261" s="150" t="s">
        <v>237</v>
      </c>
      <c r="E261" s="152">
        <v>70.88</v>
      </c>
      <c r="F261" s="152">
        <v>150.12379999999999</v>
      </c>
    </row>
    <row r="262" spans="1:7" s="75" customFormat="1" outlineLevel="1">
      <c r="A262" s="153" t="s">
        <v>2915</v>
      </c>
      <c r="B262" s="154" t="s">
        <v>239</v>
      </c>
      <c r="C262" s="155" t="s">
        <v>240</v>
      </c>
      <c r="D262" s="154" t="s">
        <v>237</v>
      </c>
      <c r="E262" s="156">
        <v>2.78</v>
      </c>
      <c r="F262" s="156">
        <v>5.8879999999999999</v>
      </c>
    </row>
    <row r="263" spans="1:7" s="76" customFormat="1" outlineLevel="1">
      <c r="A263" s="157" t="s">
        <v>2916</v>
      </c>
      <c r="B263" s="158" t="s">
        <v>3203</v>
      </c>
      <c r="C263" s="159" t="s">
        <v>3204</v>
      </c>
      <c r="D263" s="158" t="s">
        <v>244</v>
      </c>
      <c r="E263" s="160">
        <v>2.78</v>
      </c>
      <c r="F263" s="160">
        <v>5.8879999999999999</v>
      </c>
    </row>
    <row r="264" spans="1:7" s="75" customFormat="1" outlineLevel="1">
      <c r="A264" s="165" t="s">
        <v>2917</v>
      </c>
      <c r="B264" s="166" t="s">
        <v>299</v>
      </c>
      <c r="C264" s="167" t="s">
        <v>300</v>
      </c>
      <c r="D264" s="166" t="s">
        <v>270</v>
      </c>
      <c r="E264" s="168">
        <v>0.35</v>
      </c>
      <c r="F264" s="168">
        <v>0.74129999999999996</v>
      </c>
    </row>
    <row r="265" spans="1:7" s="75" customFormat="1" outlineLevel="1">
      <c r="A265" s="169" t="s">
        <v>2918</v>
      </c>
      <c r="B265" s="170" t="s">
        <v>1147</v>
      </c>
      <c r="C265" s="171" t="s">
        <v>1148</v>
      </c>
      <c r="D265" s="170" t="s">
        <v>270</v>
      </c>
      <c r="E265" s="172">
        <v>1.89</v>
      </c>
      <c r="F265" s="172">
        <v>4.0030000000000001</v>
      </c>
    </row>
    <row r="266" spans="1:7" s="70" customFormat="1" ht="76.5">
      <c r="A266" s="145" t="s">
        <v>659</v>
      </c>
      <c r="B266" s="146" t="s">
        <v>2021</v>
      </c>
      <c r="C266" s="146" t="s">
        <v>2022</v>
      </c>
      <c r="D266" s="147" t="s">
        <v>1378</v>
      </c>
      <c r="E266" s="311">
        <v>2.1179999999999999</v>
      </c>
      <c r="F266" s="312"/>
      <c r="G266" s="148"/>
    </row>
    <row r="267" spans="1:7" s="74" customFormat="1" outlineLevel="1">
      <c r="A267" s="149" t="s">
        <v>3371</v>
      </c>
      <c r="B267" s="150" t="s">
        <v>231</v>
      </c>
      <c r="C267" s="151" t="s">
        <v>236</v>
      </c>
      <c r="D267" s="150" t="s">
        <v>237</v>
      </c>
      <c r="E267" s="152">
        <v>180</v>
      </c>
      <c r="F267" s="152">
        <v>381.24</v>
      </c>
    </row>
    <row r="268" spans="1:7" s="75" customFormat="1" outlineLevel="1">
      <c r="A268" s="153" t="s">
        <v>3372</v>
      </c>
      <c r="B268" s="154" t="s">
        <v>239</v>
      </c>
      <c r="C268" s="155" t="s">
        <v>240</v>
      </c>
      <c r="D268" s="154" t="s">
        <v>237</v>
      </c>
      <c r="E268" s="156">
        <v>0.46</v>
      </c>
      <c r="F268" s="156">
        <v>0.97428000000000003</v>
      </c>
    </row>
    <row r="269" spans="1:7" s="76" customFormat="1" outlineLevel="1">
      <c r="A269" s="157" t="s">
        <v>3373</v>
      </c>
      <c r="B269" s="158" t="s">
        <v>1255</v>
      </c>
      <c r="C269" s="159" t="s">
        <v>1256</v>
      </c>
      <c r="D269" s="158" t="s">
        <v>244</v>
      </c>
      <c r="E269" s="160">
        <v>1.1000000000000001</v>
      </c>
      <c r="F269" s="160">
        <v>2.3298000000000001</v>
      </c>
    </row>
    <row r="270" spans="1:7" s="76" customFormat="1" outlineLevel="1">
      <c r="A270" s="161" t="s">
        <v>3374</v>
      </c>
      <c r="B270" s="162" t="s">
        <v>2027</v>
      </c>
      <c r="C270" s="163" t="s">
        <v>2028</v>
      </c>
      <c r="D270" s="162" t="s">
        <v>244</v>
      </c>
      <c r="E270" s="164">
        <v>9</v>
      </c>
      <c r="F270" s="164">
        <v>19.062000000000001</v>
      </c>
    </row>
    <row r="271" spans="1:7" s="76" customFormat="1" outlineLevel="1">
      <c r="A271" s="161" t="s">
        <v>3375</v>
      </c>
      <c r="B271" s="162" t="s">
        <v>1965</v>
      </c>
      <c r="C271" s="163" t="s">
        <v>1966</v>
      </c>
      <c r="D271" s="162" t="s">
        <v>244</v>
      </c>
      <c r="E271" s="164">
        <v>0.23</v>
      </c>
      <c r="F271" s="164">
        <v>0.48714000000000002</v>
      </c>
    </row>
    <row r="272" spans="1:7" s="76" customFormat="1" outlineLevel="1">
      <c r="A272" s="161" t="s">
        <v>3376</v>
      </c>
      <c r="B272" s="162" t="s">
        <v>343</v>
      </c>
      <c r="C272" s="163" t="s">
        <v>344</v>
      </c>
      <c r="D272" s="162" t="s">
        <v>244</v>
      </c>
      <c r="E272" s="164">
        <v>0.23</v>
      </c>
      <c r="F272" s="164">
        <v>0.48714000000000002</v>
      </c>
    </row>
    <row r="273" spans="1:7" s="75" customFormat="1" outlineLevel="1">
      <c r="A273" s="165" t="s">
        <v>3377</v>
      </c>
      <c r="B273" s="166" t="s">
        <v>299</v>
      </c>
      <c r="C273" s="167" t="s">
        <v>300</v>
      </c>
      <c r="D273" s="166" t="s">
        <v>270</v>
      </c>
      <c r="E273" s="168">
        <v>0.08</v>
      </c>
      <c r="F273" s="168">
        <v>0.16944000000000001</v>
      </c>
    </row>
    <row r="274" spans="1:7" s="75" customFormat="1" outlineLevel="1">
      <c r="A274" s="169" t="s">
        <v>3378</v>
      </c>
      <c r="B274" s="170" t="s">
        <v>2033</v>
      </c>
      <c r="C274" s="171" t="s">
        <v>2034</v>
      </c>
      <c r="D274" s="170" t="s">
        <v>396</v>
      </c>
      <c r="E274" s="172">
        <v>20</v>
      </c>
      <c r="F274" s="172">
        <v>42.36</v>
      </c>
    </row>
    <row r="275" spans="1:7" s="75" customFormat="1" outlineLevel="1">
      <c r="A275" s="169" t="s">
        <v>3379</v>
      </c>
      <c r="B275" s="170" t="s">
        <v>1817</v>
      </c>
      <c r="C275" s="171" t="s">
        <v>1818</v>
      </c>
      <c r="D275" s="170" t="s">
        <v>361</v>
      </c>
      <c r="E275" s="172">
        <v>0.5</v>
      </c>
      <c r="F275" s="172">
        <v>1.0589999999999999</v>
      </c>
    </row>
    <row r="276" spans="1:7" s="75" customFormat="1" outlineLevel="1">
      <c r="A276" s="169" t="s">
        <v>3380</v>
      </c>
      <c r="B276" s="170" t="s">
        <v>1752</v>
      </c>
      <c r="C276" s="171" t="s">
        <v>1753</v>
      </c>
      <c r="D276" s="170" t="s">
        <v>396</v>
      </c>
      <c r="E276" s="172">
        <v>0.01</v>
      </c>
      <c r="F276" s="172">
        <v>2.1180000000000001E-2</v>
      </c>
    </row>
    <row r="277" spans="1:7" s="75" customFormat="1" outlineLevel="1">
      <c r="A277" s="169" t="s">
        <v>3381</v>
      </c>
      <c r="B277" s="170" t="s">
        <v>2038</v>
      </c>
      <c r="C277" s="171" t="s">
        <v>2039</v>
      </c>
      <c r="D277" s="170" t="s">
        <v>400</v>
      </c>
      <c r="E277" s="172">
        <v>4</v>
      </c>
      <c r="F277" s="172">
        <v>8.4719999999999995</v>
      </c>
    </row>
    <row r="278" spans="1:7" s="75" customFormat="1" outlineLevel="1">
      <c r="A278" s="169" t="s">
        <v>3382</v>
      </c>
      <c r="B278" s="170" t="s">
        <v>2041</v>
      </c>
      <c r="C278" s="171" t="s">
        <v>2042</v>
      </c>
      <c r="D278" s="170" t="s">
        <v>396</v>
      </c>
      <c r="E278" s="172">
        <v>38</v>
      </c>
      <c r="F278" s="172">
        <v>80.483999999999995</v>
      </c>
    </row>
    <row r="279" spans="1:7" s="75" customFormat="1" ht="24" outlineLevel="1">
      <c r="A279" s="169" t="s">
        <v>3383</v>
      </c>
      <c r="B279" s="170" t="s">
        <v>2044</v>
      </c>
      <c r="C279" s="171" t="s">
        <v>2045</v>
      </c>
      <c r="D279" s="170" t="s">
        <v>396</v>
      </c>
      <c r="E279" s="172">
        <v>350</v>
      </c>
      <c r="F279" s="172">
        <v>741.3</v>
      </c>
    </row>
    <row r="280" spans="1:7" s="70" customFormat="1" ht="25.5">
      <c r="A280" s="145" t="s">
        <v>660</v>
      </c>
      <c r="B280" s="146" t="s">
        <v>3369</v>
      </c>
      <c r="C280" s="146" t="s">
        <v>3384</v>
      </c>
      <c r="D280" s="147" t="s">
        <v>411</v>
      </c>
      <c r="E280" s="311">
        <v>0.26</v>
      </c>
      <c r="F280" s="312"/>
      <c r="G280" s="148"/>
    </row>
    <row r="281" spans="1:7" s="74" customFormat="1" outlineLevel="1">
      <c r="A281" s="149" t="s">
        <v>2929</v>
      </c>
      <c r="B281" s="150" t="s">
        <v>231</v>
      </c>
      <c r="C281" s="151" t="s">
        <v>236</v>
      </c>
      <c r="D281" s="150" t="s">
        <v>237</v>
      </c>
      <c r="E281" s="152">
        <v>70.88</v>
      </c>
      <c r="F281" s="152">
        <v>18.428799999999999</v>
      </c>
    </row>
    <row r="282" spans="1:7" s="75" customFormat="1" outlineLevel="1">
      <c r="A282" s="153" t="s">
        <v>2930</v>
      </c>
      <c r="B282" s="154" t="s">
        <v>239</v>
      </c>
      <c r="C282" s="155" t="s">
        <v>240</v>
      </c>
      <c r="D282" s="154" t="s">
        <v>237</v>
      </c>
      <c r="E282" s="156">
        <v>2.78</v>
      </c>
      <c r="F282" s="156">
        <v>0.7228</v>
      </c>
    </row>
    <row r="283" spans="1:7" s="76" customFormat="1" outlineLevel="1">
      <c r="A283" s="157" t="s">
        <v>2931</v>
      </c>
      <c r="B283" s="158" t="s">
        <v>3203</v>
      </c>
      <c r="C283" s="159" t="s">
        <v>3204</v>
      </c>
      <c r="D283" s="158" t="s">
        <v>244</v>
      </c>
      <c r="E283" s="160">
        <v>2.78</v>
      </c>
      <c r="F283" s="160">
        <v>0.7228</v>
      </c>
    </row>
    <row r="284" spans="1:7" s="75" customFormat="1" outlineLevel="1">
      <c r="A284" s="165" t="s">
        <v>2932</v>
      </c>
      <c r="B284" s="166" t="s">
        <v>299</v>
      </c>
      <c r="C284" s="167" t="s">
        <v>300</v>
      </c>
      <c r="D284" s="166" t="s">
        <v>270</v>
      </c>
      <c r="E284" s="168">
        <v>0.35</v>
      </c>
      <c r="F284" s="168">
        <v>9.0999999999999998E-2</v>
      </c>
    </row>
    <row r="285" spans="1:7" s="75" customFormat="1" outlineLevel="1">
      <c r="A285" s="169" t="s">
        <v>2933</v>
      </c>
      <c r="B285" s="170" t="s">
        <v>1147</v>
      </c>
      <c r="C285" s="171" t="s">
        <v>1148</v>
      </c>
      <c r="D285" s="170" t="s">
        <v>270</v>
      </c>
      <c r="E285" s="172">
        <v>1.89</v>
      </c>
      <c r="F285" s="172">
        <v>0.4914</v>
      </c>
    </row>
    <row r="286" spans="1:7" s="70" customFormat="1">
      <c r="A286" s="145" t="s">
        <v>661</v>
      </c>
      <c r="B286" s="146" t="s">
        <v>3385</v>
      </c>
      <c r="C286" s="146" t="s">
        <v>3386</v>
      </c>
      <c r="D286" s="147" t="s">
        <v>411</v>
      </c>
      <c r="E286" s="311">
        <v>0.26</v>
      </c>
      <c r="F286" s="312"/>
      <c r="G286" s="148"/>
    </row>
    <row r="287" spans="1:7" s="74" customFormat="1" outlineLevel="1">
      <c r="A287" s="149" t="s">
        <v>2939</v>
      </c>
      <c r="B287" s="150" t="s">
        <v>231</v>
      </c>
      <c r="C287" s="151" t="s">
        <v>236</v>
      </c>
      <c r="D287" s="150" t="s">
        <v>237</v>
      </c>
      <c r="E287" s="152">
        <v>10.029999999999999</v>
      </c>
      <c r="F287" s="152">
        <v>2.6078000000000001</v>
      </c>
    </row>
    <row r="288" spans="1:7" s="75" customFormat="1" outlineLevel="1">
      <c r="A288" s="153" t="s">
        <v>3387</v>
      </c>
      <c r="B288" s="154" t="s">
        <v>239</v>
      </c>
      <c r="C288" s="155" t="s">
        <v>240</v>
      </c>
      <c r="D288" s="154" t="s">
        <v>237</v>
      </c>
      <c r="E288" s="156">
        <v>0.09</v>
      </c>
      <c r="F288" s="156">
        <v>2.3400000000000001E-2</v>
      </c>
    </row>
    <row r="289" spans="1:7" s="76" customFormat="1" outlineLevel="1">
      <c r="A289" s="157" t="s">
        <v>3388</v>
      </c>
      <c r="B289" s="158" t="s">
        <v>512</v>
      </c>
      <c r="C289" s="159" t="s">
        <v>344</v>
      </c>
      <c r="D289" s="158" t="s">
        <v>244</v>
      </c>
      <c r="E289" s="160">
        <v>0.09</v>
      </c>
      <c r="F289" s="160">
        <v>2.3400000000000001E-2</v>
      </c>
    </row>
    <row r="290" spans="1:7" s="75" customFormat="1" outlineLevel="1">
      <c r="A290" s="165" t="s">
        <v>3389</v>
      </c>
      <c r="B290" s="166" t="s">
        <v>299</v>
      </c>
      <c r="C290" s="167" t="s">
        <v>300</v>
      </c>
      <c r="D290" s="166" t="s">
        <v>270</v>
      </c>
      <c r="E290" s="168">
        <v>0.06</v>
      </c>
      <c r="F290" s="168">
        <v>1.5599999999999999E-2</v>
      </c>
    </row>
    <row r="291" spans="1:7" s="75" customFormat="1" outlineLevel="1">
      <c r="A291" s="169" t="s">
        <v>3390</v>
      </c>
      <c r="B291" s="170" t="s">
        <v>1830</v>
      </c>
      <c r="C291" s="171" t="s">
        <v>1831</v>
      </c>
      <c r="D291" s="170" t="s">
        <v>270</v>
      </c>
      <c r="E291" s="172">
        <v>0.06</v>
      </c>
      <c r="F291" s="172">
        <v>1.5599999999999999E-2</v>
      </c>
    </row>
    <row r="292" spans="1:7" s="75" customFormat="1" outlineLevel="1">
      <c r="A292" s="169" t="s">
        <v>3391</v>
      </c>
      <c r="B292" s="170" t="s">
        <v>3219</v>
      </c>
      <c r="C292" s="171" t="s">
        <v>3220</v>
      </c>
      <c r="D292" s="170" t="s">
        <v>274</v>
      </c>
      <c r="E292" s="172">
        <v>7.6999999999999999E-2</v>
      </c>
      <c r="F292" s="172">
        <v>2.002E-2</v>
      </c>
    </row>
    <row r="293" spans="1:7" s="75" customFormat="1" ht="24" outlineLevel="1">
      <c r="A293" s="169" t="s">
        <v>3392</v>
      </c>
      <c r="B293" s="170" t="s">
        <v>3221</v>
      </c>
      <c r="C293" s="171" t="s">
        <v>3222</v>
      </c>
      <c r="D293" s="170" t="s">
        <v>270</v>
      </c>
      <c r="E293" s="172">
        <v>2.9999999999999997E-4</v>
      </c>
      <c r="F293" s="172">
        <v>7.7999999999999999E-5</v>
      </c>
    </row>
    <row r="294" spans="1:7" s="75" customFormat="1" outlineLevel="1">
      <c r="A294" s="169" t="s">
        <v>3393</v>
      </c>
      <c r="B294" s="170" t="s">
        <v>1752</v>
      </c>
      <c r="C294" s="171" t="s">
        <v>1753</v>
      </c>
      <c r="D294" s="170" t="s">
        <v>396</v>
      </c>
      <c r="E294" s="172">
        <v>0.01</v>
      </c>
      <c r="F294" s="172">
        <v>2.5999999999999999E-3</v>
      </c>
    </row>
    <row r="295" spans="1:7" s="70" customFormat="1" ht="13.5" thickBot="1">
      <c r="A295" s="328"/>
      <c r="B295" s="329"/>
      <c r="C295" s="329"/>
      <c r="D295" s="329"/>
      <c r="E295" s="329"/>
      <c r="F295" s="330"/>
      <c r="G295" s="133"/>
    </row>
    <row r="296" spans="1:7" s="70" customFormat="1" ht="13.5" thickTop="1">
      <c r="A296" s="331" t="s">
        <v>2442</v>
      </c>
      <c r="B296" s="332"/>
      <c r="C296" s="332"/>
      <c r="D296" s="176"/>
      <c r="E296" s="177"/>
      <c r="F296" s="178"/>
      <c r="G296" s="148"/>
    </row>
    <row r="297" spans="1:7" s="70" customFormat="1">
      <c r="A297" s="287"/>
      <c r="B297" s="288"/>
      <c r="C297" s="288"/>
      <c r="D297" s="288"/>
      <c r="E297" s="288"/>
      <c r="F297" s="326"/>
      <c r="G297" s="133"/>
    </row>
    <row r="298" spans="1:7" s="70" customFormat="1">
      <c r="A298" s="182"/>
      <c r="B298" s="183"/>
      <c r="C298" s="184" t="s">
        <v>2443</v>
      </c>
      <c r="D298" s="185"/>
      <c r="E298" s="186"/>
      <c r="F298" s="187"/>
      <c r="G298" s="133"/>
    </row>
    <row r="299" spans="1:7" s="70" customFormat="1">
      <c r="A299" s="188" t="s">
        <v>231</v>
      </c>
      <c r="B299" s="189" t="s">
        <v>231</v>
      </c>
      <c r="C299" s="189" t="s">
        <v>236</v>
      </c>
      <c r="D299" s="190" t="s">
        <v>237</v>
      </c>
      <c r="E299" s="191"/>
      <c r="F299" s="191">
        <v>2423.1570000000002</v>
      </c>
      <c r="G299" s="133"/>
    </row>
    <row r="300" spans="1:7" s="70" customFormat="1">
      <c r="A300" s="188" t="s">
        <v>245</v>
      </c>
      <c r="B300" s="189" t="s">
        <v>239</v>
      </c>
      <c r="C300" s="189" t="s">
        <v>240</v>
      </c>
      <c r="D300" s="190" t="s">
        <v>237</v>
      </c>
      <c r="E300" s="191"/>
      <c r="F300" s="191">
        <v>369.03050000000002</v>
      </c>
      <c r="G300" s="133"/>
    </row>
    <row r="301" spans="1:7" s="70" customFormat="1" hidden="1">
      <c r="A301" s="182"/>
      <c r="B301" s="183"/>
      <c r="C301" s="184" t="s">
        <v>2444</v>
      </c>
      <c r="D301" s="185"/>
      <c r="E301" s="186"/>
      <c r="F301" s="187"/>
      <c r="G301" s="133"/>
    </row>
    <row r="302" spans="1:7" s="70" customFormat="1" hidden="1">
      <c r="A302" s="188" t="s">
        <v>239</v>
      </c>
      <c r="B302" s="189" t="s">
        <v>331</v>
      </c>
      <c r="C302" s="189" t="s">
        <v>332</v>
      </c>
      <c r="D302" s="190" t="s">
        <v>244</v>
      </c>
      <c r="E302" s="191"/>
      <c r="F302" s="191">
        <v>0.6371</v>
      </c>
      <c r="G302" s="133"/>
    </row>
    <row r="303" spans="1:7" s="70" customFormat="1" hidden="1">
      <c r="A303" s="188" t="s">
        <v>256</v>
      </c>
      <c r="B303" s="189" t="s">
        <v>277</v>
      </c>
      <c r="C303" s="189" t="s">
        <v>278</v>
      </c>
      <c r="D303" s="190" t="s">
        <v>244</v>
      </c>
      <c r="E303" s="191"/>
      <c r="F303" s="191">
        <v>40.651200000000003</v>
      </c>
      <c r="G303" s="133"/>
    </row>
    <row r="304" spans="1:7" s="70" customFormat="1" hidden="1">
      <c r="A304" s="188" t="s">
        <v>260</v>
      </c>
      <c r="B304" s="189" t="s">
        <v>308</v>
      </c>
      <c r="C304" s="189" t="s">
        <v>309</v>
      </c>
      <c r="D304" s="190" t="s">
        <v>244</v>
      </c>
      <c r="E304" s="191"/>
      <c r="F304" s="191">
        <v>32.5304</v>
      </c>
      <c r="G304" s="133"/>
    </row>
    <row r="305" spans="1:7" s="70" customFormat="1" ht="24" hidden="1">
      <c r="A305" s="188" t="s">
        <v>271</v>
      </c>
      <c r="B305" s="189" t="s">
        <v>254</v>
      </c>
      <c r="C305" s="189" t="s">
        <v>255</v>
      </c>
      <c r="D305" s="190" t="s">
        <v>244</v>
      </c>
      <c r="E305" s="191"/>
      <c r="F305" s="191">
        <v>7.3365</v>
      </c>
      <c r="G305" s="133"/>
    </row>
    <row r="306" spans="1:7" s="70" customFormat="1" hidden="1">
      <c r="A306" s="188" t="s">
        <v>279</v>
      </c>
      <c r="B306" s="189" t="s">
        <v>548</v>
      </c>
      <c r="C306" s="189" t="s">
        <v>549</v>
      </c>
      <c r="D306" s="190" t="s">
        <v>244</v>
      </c>
      <c r="E306" s="191"/>
      <c r="F306" s="191">
        <v>0.424788</v>
      </c>
      <c r="G306" s="133"/>
    </row>
    <row r="307" spans="1:7" s="70" customFormat="1" hidden="1">
      <c r="A307" s="188" t="s">
        <v>290</v>
      </c>
      <c r="B307" s="189" t="s">
        <v>334</v>
      </c>
      <c r="C307" s="189" t="s">
        <v>335</v>
      </c>
      <c r="D307" s="190" t="s">
        <v>244</v>
      </c>
      <c r="E307" s="191"/>
      <c r="F307" s="191">
        <v>91.405199999999994</v>
      </c>
      <c r="G307" s="133"/>
    </row>
    <row r="308" spans="1:7" s="70" customFormat="1" hidden="1">
      <c r="A308" s="188" t="s">
        <v>302</v>
      </c>
      <c r="B308" s="189" t="s">
        <v>1255</v>
      </c>
      <c r="C308" s="189" t="s">
        <v>1256</v>
      </c>
      <c r="D308" s="190" t="s">
        <v>244</v>
      </c>
      <c r="E308" s="191"/>
      <c r="F308" s="191">
        <v>2.3298000000000001</v>
      </c>
      <c r="G308" s="133"/>
    </row>
    <row r="309" spans="1:7" s="70" customFormat="1" ht="24" hidden="1">
      <c r="A309" s="188" t="s">
        <v>315</v>
      </c>
      <c r="B309" s="189" t="s">
        <v>311</v>
      </c>
      <c r="C309" s="189" t="s">
        <v>286</v>
      </c>
      <c r="D309" s="190" t="s">
        <v>244</v>
      </c>
      <c r="E309" s="191"/>
      <c r="F309" s="191">
        <v>186.8603</v>
      </c>
      <c r="G309" s="133"/>
    </row>
    <row r="310" spans="1:7" s="70" customFormat="1" ht="24" hidden="1">
      <c r="A310" s="188" t="s">
        <v>325</v>
      </c>
      <c r="B310" s="189" t="s">
        <v>285</v>
      </c>
      <c r="C310" s="189" t="s">
        <v>286</v>
      </c>
      <c r="D310" s="190" t="s">
        <v>244</v>
      </c>
      <c r="E310" s="191"/>
      <c r="F310" s="191">
        <v>0.22192000000000001</v>
      </c>
      <c r="G310" s="133"/>
    </row>
    <row r="311" spans="1:7" s="70" customFormat="1" ht="24" hidden="1">
      <c r="A311" s="188" t="s">
        <v>368</v>
      </c>
      <c r="B311" s="189" t="s">
        <v>450</v>
      </c>
      <c r="C311" s="189" t="s">
        <v>451</v>
      </c>
      <c r="D311" s="190" t="s">
        <v>244</v>
      </c>
      <c r="E311" s="191"/>
      <c r="F311" s="191">
        <v>0.120516</v>
      </c>
      <c r="G311" s="133"/>
    </row>
    <row r="312" spans="1:7" s="70" customFormat="1" ht="24" hidden="1">
      <c r="A312" s="188" t="s">
        <v>404</v>
      </c>
      <c r="B312" s="189" t="s">
        <v>337</v>
      </c>
      <c r="C312" s="189" t="s">
        <v>338</v>
      </c>
      <c r="D312" s="190" t="s">
        <v>244</v>
      </c>
      <c r="E312" s="191"/>
      <c r="F312" s="191">
        <v>13.6435</v>
      </c>
      <c r="G312" s="133"/>
    </row>
    <row r="313" spans="1:7" s="70" customFormat="1" hidden="1">
      <c r="A313" s="188" t="s">
        <v>408</v>
      </c>
      <c r="B313" s="189" t="s">
        <v>296</v>
      </c>
      <c r="C313" s="189" t="s">
        <v>297</v>
      </c>
      <c r="D313" s="190" t="s">
        <v>244</v>
      </c>
      <c r="E313" s="191"/>
      <c r="F313" s="191">
        <v>0.10154299999999999</v>
      </c>
      <c r="G313" s="133"/>
    </row>
    <row r="314" spans="1:7" s="70" customFormat="1" hidden="1">
      <c r="A314" s="188" t="s">
        <v>422</v>
      </c>
      <c r="B314" s="189" t="s">
        <v>2027</v>
      </c>
      <c r="C314" s="189" t="s">
        <v>2028</v>
      </c>
      <c r="D314" s="190" t="s">
        <v>244</v>
      </c>
      <c r="E314" s="191"/>
      <c r="F314" s="191">
        <v>19.062000000000001</v>
      </c>
      <c r="G314" s="133"/>
    </row>
    <row r="315" spans="1:7" s="70" customFormat="1" hidden="1">
      <c r="A315" s="188" t="s">
        <v>430</v>
      </c>
      <c r="B315" s="189" t="s">
        <v>1965</v>
      </c>
      <c r="C315" s="189" t="s">
        <v>1966</v>
      </c>
      <c r="D315" s="190" t="s">
        <v>244</v>
      </c>
      <c r="E315" s="191"/>
      <c r="F315" s="191">
        <v>0.48714000000000002</v>
      </c>
      <c r="G315" s="133"/>
    </row>
    <row r="316" spans="1:7" s="70" customFormat="1" hidden="1">
      <c r="A316" s="188" t="s">
        <v>445</v>
      </c>
      <c r="B316" s="189" t="s">
        <v>376</v>
      </c>
      <c r="C316" s="189" t="s">
        <v>377</v>
      </c>
      <c r="D316" s="190" t="s">
        <v>244</v>
      </c>
      <c r="E316" s="191"/>
      <c r="F316" s="191">
        <v>3.7824000000000003E-2</v>
      </c>
      <c r="G316" s="133"/>
    </row>
    <row r="317" spans="1:7" s="70" customFormat="1" hidden="1">
      <c r="A317" s="188" t="s">
        <v>461</v>
      </c>
      <c r="B317" s="189" t="s">
        <v>340</v>
      </c>
      <c r="C317" s="189" t="s">
        <v>341</v>
      </c>
      <c r="D317" s="190" t="s">
        <v>244</v>
      </c>
      <c r="E317" s="191"/>
      <c r="F317" s="191">
        <v>0.55635199999999996</v>
      </c>
      <c r="G317" s="133"/>
    </row>
    <row r="318" spans="1:7" s="70" customFormat="1" hidden="1">
      <c r="A318" s="188" t="s">
        <v>463</v>
      </c>
      <c r="B318" s="189" t="s">
        <v>3203</v>
      </c>
      <c r="C318" s="189" t="s">
        <v>3204</v>
      </c>
      <c r="D318" s="190" t="s">
        <v>244</v>
      </c>
      <c r="E318" s="191"/>
      <c r="F318" s="191">
        <v>6.6108000000000002</v>
      </c>
      <c r="G318" s="133"/>
    </row>
    <row r="319" spans="1:7" s="70" customFormat="1" hidden="1">
      <c r="A319" s="188" t="s">
        <v>465</v>
      </c>
      <c r="B319" s="189" t="s">
        <v>288</v>
      </c>
      <c r="C319" s="189" t="s">
        <v>289</v>
      </c>
      <c r="D319" s="190" t="s">
        <v>244</v>
      </c>
      <c r="E319" s="191"/>
      <c r="F319" s="191">
        <v>374.41370000000001</v>
      </c>
      <c r="G319" s="133"/>
    </row>
    <row r="320" spans="1:7" s="70" customFormat="1" hidden="1">
      <c r="A320" s="188" t="s">
        <v>466</v>
      </c>
      <c r="B320" s="189" t="s">
        <v>578</v>
      </c>
      <c r="C320" s="189" t="s">
        <v>579</v>
      </c>
      <c r="D320" s="190" t="s">
        <v>244</v>
      </c>
      <c r="E320" s="191"/>
      <c r="F320" s="191">
        <v>2.0409000000000002</v>
      </c>
      <c r="G320" s="133"/>
    </row>
    <row r="321" spans="1:7" s="70" customFormat="1" ht="36" hidden="1">
      <c r="A321" s="188" t="s">
        <v>469</v>
      </c>
      <c r="B321" s="189" t="s">
        <v>242</v>
      </c>
      <c r="C321" s="189" t="s">
        <v>243</v>
      </c>
      <c r="D321" s="190" t="s">
        <v>244</v>
      </c>
      <c r="E321" s="191"/>
      <c r="F321" s="191">
        <v>30.197500000000002</v>
      </c>
      <c r="G321" s="133"/>
    </row>
    <row r="322" spans="1:7" s="70" customFormat="1" hidden="1">
      <c r="A322" s="188" t="s">
        <v>486</v>
      </c>
      <c r="B322" s="189" t="s">
        <v>379</v>
      </c>
      <c r="C322" s="189" t="s">
        <v>380</v>
      </c>
      <c r="D322" s="190" t="s">
        <v>244</v>
      </c>
      <c r="E322" s="191"/>
      <c r="F322" s="191">
        <v>0.531528</v>
      </c>
      <c r="G322" s="133"/>
    </row>
    <row r="323" spans="1:7" s="70" customFormat="1" hidden="1">
      <c r="A323" s="188" t="s">
        <v>496</v>
      </c>
      <c r="B323" s="189" t="s">
        <v>512</v>
      </c>
      <c r="C323" s="189" t="s">
        <v>344</v>
      </c>
      <c r="D323" s="190" t="s">
        <v>244</v>
      </c>
      <c r="E323" s="191"/>
      <c r="F323" s="191">
        <v>7.9919000000000004E-2</v>
      </c>
      <c r="G323" s="133"/>
    </row>
    <row r="324" spans="1:7" s="70" customFormat="1" hidden="1">
      <c r="A324" s="188" t="s">
        <v>505</v>
      </c>
      <c r="B324" s="189" t="s">
        <v>607</v>
      </c>
      <c r="C324" s="189" t="s">
        <v>383</v>
      </c>
      <c r="D324" s="190" t="s">
        <v>244</v>
      </c>
      <c r="E324" s="191"/>
      <c r="F324" s="191">
        <v>1.1466E-2</v>
      </c>
      <c r="G324" s="133"/>
    </row>
    <row r="325" spans="1:7" s="70" customFormat="1" hidden="1">
      <c r="A325" s="188" t="s">
        <v>513</v>
      </c>
      <c r="B325" s="189" t="s">
        <v>343</v>
      </c>
      <c r="C325" s="189" t="s">
        <v>344</v>
      </c>
      <c r="D325" s="190" t="s">
        <v>244</v>
      </c>
      <c r="E325" s="191"/>
      <c r="F325" s="191">
        <v>2.2593999999999999</v>
      </c>
      <c r="G325" s="133"/>
    </row>
    <row r="326" spans="1:7" s="70" customFormat="1" hidden="1">
      <c r="A326" s="188" t="s">
        <v>515</v>
      </c>
      <c r="B326" s="189" t="s">
        <v>382</v>
      </c>
      <c r="C326" s="189" t="s">
        <v>383</v>
      </c>
      <c r="D326" s="190" t="s">
        <v>244</v>
      </c>
      <c r="E326" s="191"/>
      <c r="F326" s="191">
        <v>2.9510000000000002E-2</v>
      </c>
      <c r="G326" s="133"/>
    </row>
    <row r="327" spans="1:7" s="70" customFormat="1" hidden="1">
      <c r="A327" s="188" t="s">
        <v>518</v>
      </c>
      <c r="B327" s="189" t="s">
        <v>385</v>
      </c>
      <c r="C327" s="189" t="s">
        <v>386</v>
      </c>
      <c r="D327" s="190" t="s">
        <v>244</v>
      </c>
      <c r="E327" s="191"/>
      <c r="F327" s="191">
        <v>0.27107199999999998</v>
      </c>
      <c r="G327" s="133"/>
    </row>
    <row r="328" spans="1:7" s="70" customFormat="1" hidden="1">
      <c r="A328" s="188" t="s">
        <v>541</v>
      </c>
      <c r="B328" s="189" t="s">
        <v>388</v>
      </c>
      <c r="C328" s="189" t="s">
        <v>389</v>
      </c>
      <c r="D328" s="190" t="s">
        <v>244</v>
      </c>
      <c r="E328" s="191"/>
      <c r="F328" s="191">
        <v>0.85797599999999996</v>
      </c>
      <c r="G328" s="133"/>
    </row>
    <row r="329" spans="1:7" s="70" customFormat="1" hidden="1">
      <c r="A329" s="182"/>
      <c r="B329" s="183"/>
      <c r="C329" s="184" t="s">
        <v>2445</v>
      </c>
      <c r="D329" s="185"/>
      <c r="E329" s="186"/>
      <c r="F329" s="187"/>
      <c r="G329" s="133"/>
    </row>
    <row r="330" spans="1:7" s="70" customFormat="1" hidden="1">
      <c r="A330" s="188" t="s">
        <v>560</v>
      </c>
      <c r="B330" s="189" t="s">
        <v>1554</v>
      </c>
      <c r="C330" s="189" t="s">
        <v>1555</v>
      </c>
      <c r="D330" s="190" t="s">
        <v>270</v>
      </c>
      <c r="E330" s="191"/>
      <c r="F330" s="191">
        <v>66.3767</v>
      </c>
      <c r="G330" s="133"/>
    </row>
    <row r="331" spans="1:7" s="70" customFormat="1" hidden="1">
      <c r="A331" s="188" t="s">
        <v>562</v>
      </c>
      <c r="B331" s="189" t="s">
        <v>346</v>
      </c>
      <c r="C331" s="189" t="s">
        <v>347</v>
      </c>
      <c r="D331" s="190" t="s">
        <v>270</v>
      </c>
      <c r="E331" s="191"/>
      <c r="F331" s="191">
        <v>163.9752</v>
      </c>
      <c r="G331" s="133"/>
    </row>
    <row r="332" spans="1:7" s="70" customFormat="1" hidden="1">
      <c r="A332" s="188" t="s">
        <v>563</v>
      </c>
      <c r="B332" s="189" t="s">
        <v>299</v>
      </c>
      <c r="C332" s="189" t="s">
        <v>300</v>
      </c>
      <c r="D332" s="190" t="s">
        <v>270</v>
      </c>
      <c r="E332" s="191"/>
      <c r="F332" s="191">
        <v>70.155699999999996</v>
      </c>
      <c r="G332" s="133"/>
    </row>
    <row r="333" spans="1:7" s="70" customFormat="1" hidden="1">
      <c r="A333" s="188" t="s">
        <v>564</v>
      </c>
      <c r="B333" s="189" t="s">
        <v>3205</v>
      </c>
      <c r="C333" s="189" t="s">
        <v>3206</v>
      </c>
      <c r="D333" s="190" t="s">
        <v>270</v>
      </c>
      <c r="E333" s="191"/>
      <c r="F333" s="191">
        <v>3.4176000000000002</v>
      </c>
      <c r="G333" s="133"/>
    </row>
    <row r="334" spans="1:7" s="70" customFormat="1" hidden="1">
      <c r="A334" s="188" t="s">
        <v>567</v>
      </c>
      <c r="B334" s="189" t="s">
        <v>3207</v>
      </c>
      <c r="C334" s="189" t="s">
        <v>3208</v>
      </c>
      <c r="D334" s="190" t="s">
        <v>270</v>
      </c>
      <c r="E334" s="191"/>
      <c r="F334" s="191">
        <v>1.38</v>
      </c>
      <c r="G334" s="133"/>
    </row>
    <row r="335" spans="1:7" s="70" customFormat="1" hidden="1">
      <c r="A335" s="188" t="s">
        <v>598</v>
      </c>
      <c r="B335" s="189" t="s">
        <v>1830</v>
      </c>
      <c r="C335" s="189" t="s">
        <v>1831</v>
      </c>
      <c r="D335" s="190" t="s">
        <v>270</v>
      </c>
      <c r="E335" s="191"/>
      <c r="F335" s="191">
        <v>1.5599999999999999E-2</v>
      </c>
      <c r="G335" s="133"/>
    </row>
    <row r="336" spans="1:7" s="70" customFormat="1" hidden="1">
      <c r="A336" s="188" t="s">
        <v>614</v>
      </c>
      <c r="B336" s="189" t="s">
        <v>1147</v>
      </c>
      <c r="C336" s="189" t="s">
        <v>1148</v>
      </c>
      <c r="D336" s="190" t="s">
        <v>270</v>
      </c>
      <c r="E336" s="191"/>
      <c r="F336" s="191">
        <v>4.4943999999999997</v>
      </c>
      <c r="G336" s="133"/>
    </row>
    <row r="337" spans="1:7" s="70" customFormat="1" hidden="1">
      <c r="A337" s="188" t="s">
        <v>615</v>
      </c>
      <c r="B337" s="189" t="s">
        <v>1014</v>
      </c>
      <c r="C337" s="189" t="s">
        <v>1015</v>
      </c>
      <c r="D337" s="190" t="s">
        <v>270</v>
      </c>
      <c r="E337" s="191"/>
      <c r="F337" s="191">
        <v>3.5999999999999997E-2</v>
      </c>
      <c r="G337" s="133"/>
    </row>
    <row r="338" spans="1:7" s="70" customFormat="1" hidden="1">
      <c r="A338" s="188" t="s">
        <v>617</v>
      </c>
      <c r="B338" s="189" t="s">
        <v>3209</v>
      </c>
      <c r="C338" s="189" t="s">
        <v>3210</v>
      </c>
      <c r="D338" s="190" t="s">
        <v>270</v>
      </c>
      <c r="E338" s="191"/>
      <c r="F338" s="191">
        <v>24.38</v>
      </c>
      <c r="G338" s="133"/>
    </row>
    <row r="339" spans="1:7" s="70" customFormat="1" hidden="1">
      <c r="A339" s="188" t="s">
        <v>619</v>
      </c>
      <c r="B339" s="189" t="s">
        <v>3211</v>
      </c>
      <c r="C339" s="189" t="s">
        <v>3212</v>
      </c>
      <c r="D339" s="190" t="s">
        <v>270</v>
      </c>
      <c r="E339" s="191"/>
      <c r="F339" s="191">
        <v>3.54</v>
      </c>
      <c r="G339" s="133"/>
    </row>
    <row r="340" spans="1:7" s="70" customFormat="1" hidden="1">
      <c r="A340" s="188" t="s">
        <v>621</v>
      </c>
      <c r="B340" s="189" t="s">
        <v>439</v>
      </c>
      <c r="C340" s="189" t="s">
        <v>440</v>
      </c>
      <c r="D340" s="190" t="s">
        <v>270</v>
      </c>
      <c r="E340" s="191"/>
      <c r="F340" s="191">
        <v>0.30380000000000001</v>
      </c>
      <c r="G340" s="133"/>
    </row>
    <row r="341" spans="1:7" s="70" customFormat="1" hidden="1">
      <c r="A341" s="188" t="s">
        <v>642</v>
      </c>
      <c r="B341" s="189" t="s">
        <v>3213</v>
      </c>
      <c r="C341" s="189" t="s">
        <v>3214</v>
      </c>
      <c r="D341" s="190" t="s">
        <v>270</v>
      </c>
      <c r="E341" s="191"/>
      <c r="F341" s="191">
        <v>8.4</v>
      </c>
      <c r="G341" s="133"/>
    </row>
    <row r="342" spans="1:7" s="70" customFormat="1" hidden="1">
      <c r="A342" s="188" t="s">
        <v>655</v>
      </c>
      <c r="B342" s="189" t="s">
        <v>3215</v>
      </c>
      <c r="C342" s="189" t="s">
        <v>3216</v>
      </c>
      <c r="D342" s="190" t="s">
        <v>270</v>
      </c>
      <c r="E342" s="191"/>
      <c r="F342" s="191">
        <v>1.4</v>
      </c>
      <c r="G342" s="133"/>
    </row>
    <row r="343" spans="1:7" s="70" customFormat="1" hidden="1">
      <c r="A343" s="188" t="s">
        <v>656</v>
      </c>
      <c r="B343" s="189" t="s">
        <v>3217</v>
      </c>
      <c r="C343" s="189" t="s">
        <v>3218</v>
      </c>
      <c r="D343" s="190" t="s">
        <v>274</v>
      </c>
      <c r="E343" s="191"/>
      <c r="F343" s="191">
        <v>8.4000000000000005E-2</v>
      </c>
      <c r="G343" s="133"/>
    </row>
    <row r="344" spans="1:7" s="70" customFormat="1" hidden="1">
      <c r="A344" s="188" t="s">
        <v>657</v>
      </c>
      <c r="B344" s="189" t="s">
        <v>350</v>
      </c>
      <c r="C344" s="189" t="s">
        <v>351</v>
      </c>
      <c r="D344" s="190" t="s">
        <v>274</v>
      </c>
      <c r="E344" s="191"/>
      <c r="F344" s="191">
        <v>1.4409E-2</v>
      </c>
      <c r="G344" s="133"/>
    </row>
    <row r="345" spans="1:7" s="70" customFormat="1" hidden="1">
      <c r="A345" s="188" t="s">
        <v>659</v>
      </c>
      <c r="B345" s="189" t="s">
        <v>353</v>
      </c>
      <c r="C345" s="189" t="s">
        <v>354</v>
      </c>
      <c r="D345" s="190" t="s">
        <v>274</v>
      </c>
      <c r="E345" s="191"/>
      <c r="F345" s="191">
        <v>2.0587999999999999E-2</v>
      </c>
      <c r="G345" s="133"/>
    </row>
    <row r="346" spans="1:7" s="70" customFormat="1" hidden="1">
      <c r="A346" s="188" t="s">
        <v>660</v>
      </c>
      <c r="B346" s="189" t="s">
        <v>3219</v>
      </c>
      <c r="C346" s="189" t="s">
        <v>3220</v>
      </c>
      <c r="D346" s="190" t="s">
        <v>274</v>
      </c>
      <c r="E346" s="191"/>
      <c r="F346" s="191">
        <v>2.002E-2</v>
      </c>
      <c r="G346" s="133"/>
    </row>
    <row r="347" spans="1:7" s="70" customFormat="1" hidden="1">
      <c r="A347" s="188" t="s">
        <v>661</v>
      </c>
      <c r="B347" s="189" t="s">
        <v>2033</v>
      </c>
      <c r="C347" s="189" t="s">
        <v>2034</v>
      </c>
      <c r="D347" s="190" t="s">
        <v>396</v>
      </c>
      <c r="E347" s="191"/>
      <c r="F347" s="191">
        <v>42.36</v>
      </c>
      <c r="G347" s="133"/>
    </row>
    <row r="348" spans="1:7" s="70" customFormat="1" hidden="1">
      <c r="A348" s="188" t="s">
        <v>663</v>
      </c>
      <c r="B348" s="189" t="s">
        <v>356</v>
      </c>
      <c r="C348" s="189" t="s">
        <v>357</v>
      </c>
      <c r="D348" s="190" t="s">
        <v>274</v>
      </c>
      <c r="E348" s="191"/>
      <c r="F348" s="191">
        <v>1.8418E-2</v>
      </c>
      <c r="G348" s="133"/>
    </row>
    <row r="349" spans="1:7" s="70" customFormat="1" hidden="1">
      <c r="A349" s="188" t="s">
        <v>684</v>
      </c>
      <c r="B349" s="189" t="s">
        <v>2118</v>
      </c>
      <c r="C349" s="189" t="s">
        <v>2119</v>
      </c>
      <c r="D349" s="190" t="s">
        <v>274</v>
      </c>
      <c r="E349" s="191"/>
      <c r="F349" s="191">
        <v>8.8900000000000007E-2</v>
      </c>
      <c r="G349" s="133"/>
    </row>
    <row r="350" spans="1:7" s="70" customFormat="1" hidden="1">
      <c r="A350" s="188" t="s">
        <v>697</v>
      </c>
      <c r="B350" s="189" t="s">
        <v>442</v>
      </c>
      <c r="C350" s="189" t="s">
        <v>443</v>
      </c>
      <c r="D350" s="190" t="s">
        <v>274</v>
      </c>
      <c r="E350" s="191"/>
      <c r="F350" s="191">
        <v>4.8999999999999998E-3</v>
      </c>
      <c r="G350" s="133"/>
    </row>
    <row r="351" spans="1:7" s="70" customFormat="1" hidden="1">
      <c r="A351" s="188" t="s">
        <v>698</v>
      </c>
      <c r="B351" s="189" t="s">
        <v>391</v>
      </c>
      <c r="C351" s="189" t="s">
        <v>392</v>
      </c>
      <c r="D351" s="190" t="s">
        <v>270</v>
      </c>
      <c r="E351" s="191"/>
      <c r="F351" s="191">
        <v>0.81952000000000003</v>
      </c>
      <c r="G351" s="133"/>
    </row>
    <row r="352" spans="1:7" s="70" customFormat="1" hidden="1">
      <c r="A352" s="188" t="s">
        <v>700</v>
      </c>
      <c r="B352" s="189" t="s">
        <v>554</v>
      </c>
      <c r="C352" s="189" t="s">
        <v>555</v>
      </c>
      <c r="D352" s="190" t="s">
        <v>274</v>
      </c>
      <c r="E352" s="191"/>
      <c r="F352" s="191">
        <v>4.006E-3</v>
      </c>
      <c r="G352" s="133"/>
    </row>
    <row r="353" spans="1:7" s="70" customFormat="1" ht="24" hidden="1">
      <c r="A353" s="188" t="s">
        <v>721</v>
      </c>
      <c r="B353" s="189" t="s">
        <v>3221</v>
      </c>
      <c r="C353" s="189" t="s">
        <v>3222</v>
      </c>
      <c r="D353" s="190" t="s">
        <v>270</v>
      </c>
      <c r="E353" s="191"/>
      <c r="F353" s="191">
        <v>7.7999999999999999E-5</v>
      </c>
      <c r="G353" s="133"/>
    </row>
    <row r="354" spans="1:7" s="70" customFormat="1" hidden="1">
      <c r="A354" s="188" t="s">
        <v>734</v>
      </c>
      <c r="B354" s="189" t="s">
        <v>359</v>
      </c>
      <c r="C354" s="189" t="s">
        <v>360</v>
      </c>
      <c r="D354" s="190" t="s">
        <v>361</v>
      </c>
      <c r="E354" s="191"/>
      <c r="F354" s="191">
        <v>452.20049999999998</v>
      </c>
      <c r="G354" s="133"/>
    </row>
    <row r="355" spans="1:7" s="70" customFormat="1" hidden="1">
      <c r="A355" s="188" t="s">
        <v>735</v>
      </c>
      <c r="B355" s="189" t="s">
        <v>1817</v>
      </c>
      <c r="C355" s="189" t="s">
        <v>1818</v>
      </c>
      <c r="D355" s="190" t="s">
        <v>361</v>
      </c>
      <c r="E355" s="191"/>
      <c r="F355" s="191">
        <v>1.0589999999999999</v>
      </c>
      <c r="G355" s="133"/>
    </row>
    <row r="356" spans="1:7" s="70" customFormat="1" ht="24" hidden="1">
      <c r="A356" s="188" t="s">
        <v>736</v>
      </c>
      <c r="B356" s="189" t="s">
        <v>481</v>
      </c>
      <c r="C356" s="189" t="s">
        <v>482</v>
      </c>
      <c r="D356" s="190" t="s">
        <v>270</v>
      </c>
      <c r="E356" s="191"/>
      <c r="F356" s="191">
        <v>1.325E-2</v>
      </c>
      <c r="G356" s="133"/>
    </row>
    <row r="357" spans="1:7" s="70" customFormat="1" ht="24" hidden="1">
      <c r="A357" s="188" t="s">
        <v>737</v>
      </c>
      <c r="B357" s="189" t="s">
        <v>3223</v>
      </c>
      <c r="C357" s="189" t="s">
        <v>3224</v>
      </c>
      <c r="D357" s="190" t="s">
        <v>270</v>
      </c>
      <c r="E357" s="191"/>
      <c r="F357" s="191">
        <v>0.10199999999999999</v>
      </c>
      <c r="G357" s="133"/>
    </row>
    <row r="358" spans="1:7" s="70" customFormat="1" ht="24" hidden="1">
      <c r="A358" s="188" t="s">
        <v>739</v>
      </c>
      <c r="B358" s="189" t="s">
        <v>363</v>
      </c>
      <c r="C358" s="189" t="s">
        <v>364</v>
      </c>
      <c r="D358" s="190" t="s">
        <v>270</v>
      </c>
      <c r="E358" s="191"/>
      <c r="F358" s="191">
        <v>0.13340399999999999</v>
      </c>
      <c r="G358" s="133"/>
    </row>
    <row r="359" spans="1:7" s="70" customFormat="1" ht="24" hidden="1">
      <c r="A359" s="188" t="s">
        <v>756</v>
      </c>
      <c r="B359" s="189" t="s">
        <v>535</v>
      </c>
      <c r="C359" s="189" t="s">
        <v>536</v>
      </c>
      <c r="D359" s="190" t="s">
        <v>270</v>
      </c>
      <c r="E359" s="191"/>
      <c r="F359" s="191">
        <v>0.12019000000000001</v>
      </c>
      <c r="G359" s="133"/>
    </row>
    <row r="360" spans="1:7" s="70" customFormat="1" hidden="1">
      <c r="A360" s="188" t="s">
        <v>758</v>
      </c>
      <c r="B360" s="189" t="s">
        <v>3225</v>
      </c>
      <c r="C360" s="189" t="s">
        <v>3226</v>
      </c>
      <c r="D360" s="190" t="s">
        <v>396</v>
      </c>
      <c r="E360" s="191"/>
      <c r="F360" s="191">
        <v>0.95199999999999996</v>
      </c>
      <c r="G360" s="133"/>
    </row>
    <row r="361" spans="1:7" s="70" customFormat="1" hidden="1">
      <c r="A361" s="188" t="s">
        <v>760</v>
      </c>
      <c r="B361" s="189" t="s">
        <v>268</v>
      </c>
      <c r="C361" s="189" t="s">
        <v>269</v>
      </c>
      <c r="D361" s="190" t="s">
        <v>270</v>
      </c>
      <c r="E361" s="191"/>
      <c r="F361" s="191">
        <v>523.66909999999996</v>
      </c>
      <c r="G361" s="133"/>
    </row>
    <row r="362" spans="1:7" s="70" customFormat="1" hidden="1">
      <c r="A362" s="188" t="s">
        <v>762</v>
      </c>
      <c r="B362" s="189" t="s">
        <v>394</v>
      </c>
      <c r="C362" s="189" t="s">
        <v>395</v>
      </c>
      <c r="D362" s="190" t="s">
        <v>396</v>
      </c>
      <c r="E362" s="191"/>
      <c r="F362" s="191">
        <v>3.3889999999999998</v>
      </c>
      <c r="G362" s="133"/>
    </row>
    <row r="363" spans="1:7" s="70" customFormat="1" ht="24" hidden="1">
      <c r="A363" s="188" t="s">
        <v>764</v>
      </c>
      <c r="B363" s="189" t="s">
        <v>538</v>
      </c>
      <c r="C363" s="189" t="s">
        <v>539</v>
      </c>
      <c r="D363" s="190" t="s">
        <v>270</v>
      </c>
      <c r="E363" s="191"/>
      <c r="F363" s="191">
        <v>1.7675E-2</v>
      </c>
      <c r="G363" s="133"/>
    </row>
    <row r="364" spans="1:7" s="70" customFormat="1" hidden="1">
      <c r="A364" s="188" t="s">
        <v>766</v>
      </c>
      <c r="B364" s="189" t="s">
        <v>1752</v>
      </c>
      <c r="C364" s="189" t="s">
        <v>1753</v>
      </c>
      <c r="D364" s="190" t="s">
        <v>396</v>
      </c>
      <c r="E364" s="191"/>
      <c r="F364" s="191">
        <v>2.3779999999999999E-2</v>
      </c>
      <c r="G364" s="133"/>
    </row>
    <row r="365" spans="1:7" s="70" customFormat="1" hidden="1">
      <c r="A365" s="188" t="s">
        <v>768</v>
      </c>
      <c r="B365" s="189" t="s">
        <v>398</v>
      </c>
      <c r="C365" s="189" t="s">
        <v>399</v>
      </c>
      <c r="D365" s="190" t="s">
        <v>400</v>
      </c>
      <c r="E365" s="191"/>
      <c r="F365" s="191">
        <v>0.15759999999999999</v>
      </c>
      <c r="G365" s="133"/>
    </row>
    <row r="366" spans="1:7" s="70" customFormat="1" hidden="1">
      <c r="A366" s="188" t="s">
        <v>770</v>
      </c>
      <c r="B366" s="189" t="s">
        <v>484</v>
      </c>
      <c r="C366" s="189" t="s">
        <v>485</v>
      </c>
      <c r="D366" s="190" t="s">
        <v>270</v>
      </c>
      <c r="E366" s="191"/>
      <c r="F366" s="191">
        <v>2.915</v>
      </c>
      <c r="G366" s="133"/>
    </row>
    <row r="367" spans="1:7" s="70" customFormat="1" hidden="1">
      <c r="A367" s="188" t="s">
        <v>772</v>
      </c>
      <c r="B367" s="189" t="s">
        <v>402</v>
      </c>
      <c r="C367" s="189" t="s">
        <v>403</v>
      </c>
      <c r="D367" s="190" t="s">
        <v>396</v>
      </c>
      <c r="E367" s="191"/>
      <c r="F367" s="191">
        <v>0.56735999999999998</v>
      </c>
      <c r="G367" s="133"/>
    </row>
    <row r="368" spans="1:7" s="70" customFormat="1" hidden="1">
      <c r="A368" s="188" t="s">
        <v>775</v>
      </c>
      <c r="B368" s="189" t="s">
        <v>558</v>
      </c>
      <c r="C368" s="189" t="s">
        <v>559</v>
      </c>
      <c r="D368" s="190" t="s">
        <v>361</v>
      </c>
      <c r="E368" s="191"/>
      <c r="F368" s="191">
        <v>0.77800000000000002</v>
      </c>
      <c r="G368" s="133"/>
    </row>
    <row r="369" spans="1:7" s="70" customFormat="1" hidden="1">
      <c r="A369" s="188" t="s">
        <v>796</v>
      </c>
      <c r="B369" s="189" t="s">
        <v>2038</v>
      </c>
      <c r="C369" s="189" t="s">
        <v>2039</v>
      </c>
      <c r="D369" s="190" t="s">
        <v>400</v>
      </c>
      <c r="E369" s="191"/>
      <c r="F369" s="191">
        <v>8.4719999999999995</v>
      </c>
      <c r="G369" s="133"/>
    </row>
    <row r="370" spans="1:7" s="70" customFormat="1" hidden="1">
      <c r="A370" s="188" t="s">
        <v>809</v>
      </c>
      <c r="B370" s="189" t="s">
        <v>366</v>
      </c>
      <c r="C370" s="189" t="s">
        <v>367</v>
      </c>
      <c r="D370" s="190" t="s">
        <v>361</v>
      </c>
      <c r="E370" s="191"/>
      <c r="F370" s="191">
        <v>35.857399999999998</v>
      </c>
      <c r="G370" s="133"/>
    </row>
    <row r="371" spans="1:7" s="70" customFormat="1" hidden="1">
      <c r="A371" s="188" t="s">
        <v>810</v>
      </c>
      <c r="B371" s="189" t="s">
        <v>1538</v>
      </c>
      <c r="C371" s="189" t="s">
        <v>1539</v>
      </c>
      <c r="D371" s="190" t="s">
        <v>361</v>
      </c>
      <c r="E371" s="191"/>
      <c r="F371" s="191">
        <v>173.88</v>
      </c>
      <c r="G371" s="133"/>
    </row>
    <row r="372" spans="1:7" s="70" customFormat="1" hidden="1">
      <c r="A372" s="188" t="s">
        <v>813</v>
      </c>
      <c r="B372" s="189" t="s">
        <v>3227</v>
      </c>
      <c r="C372" s="189" t="s">
        <v>3228</v>
      </c>
      <c r="D372" s="190" t="s">
        <v>1296</v>
      </c>
      <c r="E372" s="191"/>
      <c r="F372" s="191">
        <v>60</v>
      </c>
      <c r="G372" s="133"/>
    </row>
    <row r="373" spans="1:7" s="70" customFormat="1" hidden="1">
      <c r="A373" s="188" t="s">
        <v>839</v>
      </c>
      <c r="B373" s="189" t="s">
        <v>2041</v>
      </c>
      <c r="C373" s="189" t="s">
        <v>2042</v>
      </c>
      <c r="D373" s="190" t="s">
        <v>396</v>
      </c>
      <c r="E373" s="191"/>
      <c r="F373" s="191">
        <v>80.483999999999995</v>
      </c>
      <c r="G373" s="133"/>
    </row>
    <row r="374" spans="1:7" s="70" customFormat="1" hidden="1">
      <c r="A374" s="188" t="s">
        <v>840</v>
      </c>
      <c r="B374" s="189" t="s">
        <v>2044</v>
      </c>
      <c r="C374" s="189" t="s">
        <v>2045</v>
      </c>
      <c r="D374" s="190" t="s">
        <v>396</v>
      </c>
      <c r="E374" s="191"/>
      <c r="F374" s="191">
        <v>741.3</v>
      </c>
      <c r="G374" s="133"/>
    </row>
    <row r="375" spans="1:7" s="70" customFormat="1" hidden="1">
      <c r="A375" s="182"/>
      <c r="B375" s="183"/>
      <c r="C375" s="184" t="s">
        <v>2446</v>
      </c>
      <c r="D375" s="185"/>
      <c r="E375" s="186"/>
      <c r="F375" s="187"/>
      <c r="G375" s="133"/>
    </row>
    <row r="376" spans="1:7" s="70" customFormat="1" hidden="1">
      <c r="A376" s="188" t="s">
        <v>842</v>
      </c>
      <c r="B376" s="189" t="s">
        <v>405</v>
      </c>
      <c r="C376" s="189" t="s">
        <v>2121</v>
      </c>
      <c r="D376" s="190" t="s">
        <v>407</v>
      </c>
      <c r="E376" s="191"/>
      <c r="F376" s="191">
        <v>0.1799</v>
      </c>
      <c r="G376" s="133"/>
    </row>
    <row r="377" spans="1:7" s="70" customFormat="1" hidden="1">
      <c r="A377" s="188" t="s">
        <v>844</v>
      </c>
      <c r="B377" s="189" t="s">
        <v>405</v>
      </c>
      <c r="C377" s="189" t="s">
        <v>3229</v>
      </c>
      <c r="D377" s="190" t="s">
        <v>407</v>
      </c>
      <c r="E377" s="191"/>
      <c r="F377" s="191">
        <v>3.2248000000000001</v>
      </c>
      <c r="G377" s="133"/>
    </row>
    <row r="378" spans="1:7" s="70" customFormat="1" hidden="1">
      <c r="A378" s="188" t="s">
        <v>846</v>
      </c>
      <c r="B378" s="189" t="s">
        <v>405</v>
      </c>
      <c r="C378" s="189" t="s">
        <v>516</v>
      </c>
      <c r="D378" s="190" t="s">
        <v>407</v>
      </c>
      <c r="E378" s="191"/>
      <c r="F378" s="191">
        <v>7.8799999999999999E-3</v>
      </c>
      <c r="G378" s="133"/>
    </row>
    <row r="379" spans="1:7" s="70" customFormat="1" hidden="1">
      <c r="A379" s="188" t="s">
        <v>848</v>
      </c>
      <c r="B379" s="189" t="s">
        <v>405</v>
      </c>
      <c r="C379" s="189" t="s">
        <v>514</v>
      </c>
      <c r="D379" s="190" t="s">
        <v>407</v>
      </c>
      <c r="E379" s="191"/>
      <c r="F379" s="191">
        <v>9.7019999999999995E-2</v>
      </c>
      <c r="G379" s="133"/>
    </row>
    <row r="380" spans="1:7" s="70" customFormat="1" hidden="1">
      <c r="A380" s="188" t="s">
        <v>866</v>
      </c>
      <c r="B380" s="189" t="s">
        <v>405</v>
      </c>
      <c r="C380" s="189" t="s">
        <v>406</v>
      </c>
      <c r="D380" s="190" t="s">
        <v>407</v>
      </c>
      <c r="E380" s="191"/>
      <c r="F380" s="191">
        <v>4.7300000000000002E-2</v>
      </c>
      <c r="G380" s="133"/>
    </row>
    <row r="381" spans="1:7" s="70" customFormat="1" hidden="1">
      <c r="A381" s="188" t="s">
        <v>879</v>
      </c>
      <c r="B381" s="189" t="s">
        <v>561</v>
      </c>
      <c r="C381" s="189" t="s">
        <v>811</v>
      </c>
      <c r="D381" s="190" t="s">
        <v>274</v>
      </c>
      <c r="E381" s="191"/>
      <c r="F381" s="191">
        <v>1.0460000000000001E-2</v>
      </c>
      <c r="G381" s="133"/>
    </row>
    <row r="382" spans="1:7" s="70" customFormat="1" ht="24" hidden="1">
      <c r="A382" s="188" t="s">
        <v>880</v>
      </c>
      <c r="B382" s="189" t="s">
        <v>561</v>
      </c>
      <c r="C382" s="189" t="s">
        <v>3230</v>
      </c>
      <c r="D382" s="190" t="s">
        <v>400</v>
      </c>
      <c r="E382" s="191"/>
      <c r="F382" s="191">
        <v>18</v>
      </c>
      <c r="G382" s="133"/>
    </row>
    <row r="383" spans="1:7" s="70" customFormat="1" hidden="1">
      <c r="A383" s="188" t="s">
        <v>882</v>
      </c>
      <c r="B383" s="189" t="s">
        <v>561</v>
      </c>
      <c r="C383" s="189" t="s">
        <v>3231</v>
      </c>
      <c r="D383" s="190" t="s">
        <v>400</v>
      </c>
      <c r="E383" s="191"/>
      <c r="F383" s="191">
        <v>115</v>
      </c>
      <c r="G383" s="133"/>
    </row>
    <row r="384" spans="1:7" s="70" customFormat="1" hidden="1">
      <c r="A384" s="188" t="s">
        <v>898</v>
      </c>
      <c r="B384" s="189" t="s">
        <v>561</v>
      </c>
      <c r="C384" s="189" t="s">
        <v>2121</v>
      </c>
      <c r="D384" s="190" t="s">
        <v>274</v>
      </c>
      <c r="E384" s="191"/>
      <c r="F384" s="191">
        <v>0.13103999999999999</v>
      </c>
      <c r="G384" s="133"/>
    </row>
    <row r="385" spans="1:7" s="70" customFormat="1" hidden="1">
      <c r="A385" s="188" t="s">
        <v>909</v>
      </c>
      <c r="B385" s="189" t="s">
        <v>561</v>
      </c>
      <c r="C385" s="189" t="s">
        <v>406</v>
      </c>
      <c r="D385" s="190" t="s">
        <v>274</v>
      </c>
      <c r="E385" s="191"/>
      <c r="F385" s="191">
        <v>0.1023</v>
      </c>
      <c r="G385" s="133"/>
    </row>
    <row r="386" spans="1:7" s="70" customFormat="1">
      <c r="A386" s="305"/>
      <c r="B386" s="305"/>
      <c r="C386" s="305"/>
      <c r="D386" s="305"/>
      <c r="E386" s="305"/>
      <c r="F386" s="305"/>
      <c r="G386" s="133"/>
    </row>
    <row r="387" spans="1:7" s="70" customFormat="1">
      <c r="A387" s="192"/>
      <c r="B387" s="327" t="s">
        <v>2483</v>
      </c>
      <c r="C387" s="327"/>
      <c r="D387" s="327" t="s">
        <v>2484</v>
      </c>
      <c r="E387" s="327"/>
      <c r="F387" s="327"/>
      <c r="G387" s="133"/>
    </row>
  </sheetData>
  <mergeCells count="73">
    <mergeCell ref="B9:F9"/>
    <mergeCell ref="B2:F2"/>
    <mergeCell ref="B3:F3"/>
    <mergeCell ref="D5:F5"/>
    <mergeCell ref="B6:F6"/>
    <mergeCell ref="B8:F8"/>
    <mergeCell ref="C11:F11"/>
    <mergeCell ref="A12:A13"/>
    <mergeCell ref="B12:B13"/>
    <mergeCell ref="C12:C13"/>
    <mergeCell ref="D12:D13"/>
    <mergeCell ref="E12:F12"/>
    <mergeCell ref="E65:F65"/>
    <mergeCell ref="A15:F15"/>
    <mergeCell ref="A16:F16"/>
    <mergeCell ref="E17:F17"/>
    <mergeCell ref="C20:D20"/>
    <mergeCell ref="E21:F21"/>
    <mergeCell ref="E29:F29"/>
    <mergeCell ref="C39:D39"/>
    <mergeCell ref="E40:F40"/>
    <mergeCell ref="E46:F46"/>
    <mergeCell ref="E49:F49"/>
    <mergeCell ref="E57:F57"/>
    <mergeCell ref="E101:F101"/>
    <mergeCell ref="E71:F71"/>
    <mergeCell ref="C72:D72"/>
    <mergeCell ref="E73:F73"/>
    <mergeCell ref="E76:F76"/>
    <mergeCell ref="E79:F79"/>
    <mergeCell ref="A84:F84"/>
    <mergeCell ref="E85:F85"/>
    <mergeCell ref="E89:F89"/>
    <mergeCell ref="E91:F91"/>
    <mergeCell ref="E94:F94"/>
    <mergeCell ref="E96:F96"/>
    <mergeCell ref="E223:F223"/>
    <mergeCell ref="E224:F224"/>
    <mergeCell ref="E182:F182"/>
    <mergeCell ref="E106:F106"/>
    <mergeCell ref="E114:F114"/>
    <mergeCell ref="E122:F122"/>
    <mergeCell ref="E127:F127"/>
    <mergeCell ref="E143:F143"/>
    <mergeCell ref="E156:F156"/>
    <mergeCell ref="E157:F157"/>
    <mergeCell ref="E158:F158"/>
    <mergeCell ref="E166:F166"/>
    <mergeCell ref="E180:F180"/>
    <mergeCell ref="E181:F181"/>
    <mergeCell ref="E190:F190"/>
    <mergeCell ref="E195:F195"/>
    <mergeCell ref="E196:F196"/>
    <mergeCell ref="E197:F197"/>
    <mergeCell ref="E212:F212"/>
    <mergeCell ref="B387:C387"/>
    <mergeCell ref="D387:F387"/>
    <mergeCell ref="E257:F257"/>
    <mergeCell ref="E258:F258"/>
    <mergeCell ref="C259:D259"/>
    <mergeCell ref="E260:F260"/>
    <mergeCell ref="E266:F266"/>
    <mergeCell ref="E280:F280"/>
    <mergeCell ref="E286:F286"/>
    <mergeCell ref="A295:F295"/>
    <mergeCell ref="A296:C296"/>
    <mergeCell ref="A297:F297"/>
    <mergeCell ref="A386:F386"/>
    <mergeCell ref="C225:D225"/>
    <mergeCell ref="E226:F226"/>
    <mergeCell ref="E242:F242"/>
    <mergeCell ref="E255:F255"/>
    <mergeCell ref="E256:F2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Титул</vt:lpstr>
      <vt:lpstr>НБУ свод</vt:lpstr>
      <vt:lpstr>объектная</vt:lpstr>
      <vt:lpstr>РС-1</vt:lpstr>
      <vt:lpstr>ЛРВ-1</vt:lpstr>
      <vt:lpstr>РС-2</vt:lpstr>
      <vt:lpstr>ЛРВ-2</vt:lpstr>
      <vt:lpstr>РС-3</vt:lpstr>
      <vt:lpstr>ЛРВ-3</vt:lpstr>
      <vt:lpstr>РС-4</vt:lpstr>
      <vt:lpstr>ЛРВ-4</vt:lpstr>
      <vt:lpstr>'ЛРВ-1'!Заголовки_для_печати</vt:lpstr>
      <vt:lpstr>'ЛРВ-2'!Заголовки_для_печати</vt:lpstr>
      <vt:lpstr>'РС-1'!Заголовки_для_печати</vt:lpstr>
      <vt:lpstr>'РС-2'!Заголовки_для_печати</vt:lpstr>
      <vt:lpstr>'НБУ свод'!Область_печати</vt:lpstr>
      <vt:lpstr>объектная!Область_печати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Yulduz Shaikramova</cp:lastModifiedBy>
  <cp:lastPrinted>2023-09-19T11:49:51Z</cp:lastPrinted>
  <dcterms:created xsi:type="dcterms:W3CDTF">2008-09-19T07:14:32Z</dcterms:created>
  <dcterms:modified xsi:type="dcterms:W3CDTF">2023-10-11T12:20:40Z</dcterms:modified>
</cp:coreProperties>
</file>