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YUshaikramova\Desktop\"/>
    </mc:Choice>
  </mc:AlternateContent>
  <xr:revisionPtr revIDLastSave="0" documentId="8_{2063B9F2-D022-49F5-B454-E99C25DFD2E9}" xr6:coauthVersionLast="47" xr6:coauthVersionMax="47" xr10:uidLastSave="{00000000-0000-0000-0000-000000000000}"/>
  <bookViews>
    <workbookView xWindow="-120" yWindow="-120" windowWidth="29040" windowHeight="15720" tabRatio="745" activeTab="4" xr2:uid="{00000000-000D-0000-FFFF-FFFF00000000}"/>
  </bookViews>
  <sheets>
    <sheet name="PO" sheetId="3" r:id="rId1"/>
    <sheet name="_ЛРВ" sheetId="1" r:id="rId2"/>
    <sheet name="Лист1" sheetId="2" r:id="rId3"/>
    <sheet name="SV_S" sheetId="4" r:id="rId4"/>
    <sheet name="ДЕФ2" sheetId="6" r:id="rId5"/>
  </sheets>
  <definedNames>
    <definedName name="_xlnm._FilterDatabase" localSheetId="4" hidden="1">ДЕФ2!$A$10:$G$69</definedName>
    <definedName name="_xlnm.Print_Titles" localSheetId="1">_ЛРВ!$14:$14</definedName>
    <definedName name="_xlnm.Print_Titles" localSheetId="4">ДЕФ2!$10:$10</definedName>
    <definedName name="_xlnm.Print_Area" localSheetId="0">PO!$A$1:$J$153</definedName>
    <definedName name="_xlnm.Print_Area" localSheetId="3">SV_S!$A$1:$C$33</definedName>
    <definedName name="_xlnm.Print_Area" localSheetId="2">Лист1!$A$1:$E$163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9" i="6" l="1"/>
  <c r="A30" i="6" s="1"/>
  <c r="A31" i="6" s="1"/>
  <c r="A32" i="6" s="1"/>
  <c r="A33" i="6" s="1"/>
  <c r="A34" i="6" s="1"/>
  <c r="A36" i="6" s="1"/>
  <c r="A37" i="6" s="1"/>
  <c r="A38" i="6" s="1"/>
  <c r="A39" i="6" s="1"/>
  <c r="A40" i="6" s="1"/>
  <c r="A41" i="6" s="1"/>
  <c r="A42" i="6" s="1"/>
  <c r="A43" i="6" s="1"/>
  <c r="A44" i="6" s="1"/>
  <c r="A45" i="6" s="1"/>
  <c r="A46" i="6" s="1"/>
  <c r="A47" i="6" s="1"/>
  <c r="A48" i="6" s="1"/>
  <c r="A49" i="6" s="1"/>
  <c r="A50" i="6" s="1"/>
  <c r="A51" i="6" s="1"/>
  <c r="A52" i="6" s="1"/>
  <c r="A54" i="6" s="1"/>
  <c r="A55" i="6" s="1"/>
  <c r="A56" i="6" s="1"/>
  <c r="A57" i="6" s="1"/>
  <c r="A58" i="6" s="1"/>
  <c r="A59" i="6" s="1"/>
  <c r="A60" i="6" s="1"/>
  <c r="A61" i="6" s="1"/>
  <c r="A62" i="6" s="1"/>
  <c r="A63" i="6" s="1"/>
  <c r="A64" i="6" s="1"/>
  <c r="A65" i="6" s="1"/>
  <c r="A66" i="6" s="1"/>
  <c r="A67" i="6" s="1"/>
  <c r="A68" i="6" s="1"/>
  <c r="A69" i="6" s="1"/>
  <c r="F142" i="3"/>
  <c r="F141" i="3"/>
  <c r="A127" i="3"/>
  <c r="A126" i="3"/>
  <c r="F106" i="3"/>
  <c r="F122" i="2"/>
  <c r="E108" i="3" l="1"/>
  <c r="F135" i="3" s="1"/>
  <c r="F140" i="3"/>
  <c r="F138" i="3" l="1"/>
  <c r="F139" i="3"/>
  <c r="E110" i="3"/>
  <c r="E125" i="3" s="1"/>
  <c r="E126" i="3" s="1"/>
  <c r="E127" i="3" s="1"/>
  <c r="E129" i="3" s="1"/>
  <c r="F143" i="3" l="1"/>
  <c r="E145" i="3" s="1"/>
  <c r="E149" i="3" s="1"/>
  <c r="E151" i="3" s="1"/>
</calcChain>
</file>

<file path=xl/sharedStrings.xml><?xml version="1.0" encoding="utf-8"?>
<sst xmlns="http://schemas.openxmlformats.org/spreadsheetml/2006/main" count="3111" uniqueCount="958">
  <si>
    <t>Форма N 5</t>
  </si>
  <si>
    <t>(наименование стройки)</t>
  </si>
  <si>
    <r>
      <t>ЛОКАЛЬНАЯ РЕСУРСНАЯ ВЕДОМОСТЬ</t>
    </r>
    <r>
      <rPr>
        <sz val="12"/>
        <rFont val="Times New Roman Cyr"/>
        <family val="1"/>
        <charset val="204"/>
      </rPr>
      <t xml:space="preserve">  № </t>
    </r>
  </si>
  <si>
    <t>(локальная ресурсная смета)</t>
  </si>
  <si>
    <t xml:space="preserve">                   </t>
  </si>
  <si>
    <t xml:space="preserve">на </t>
  </si>
  <si>
    <t>(наименование работ и затрат, наименование объекта)</t>
  </si>
  <si>
    <t>Основание:</t>
  </si>
  <si>
    <t>N п.п.</t>
  </si>
  <si>
    <t>Шифр номера нормативов и коды ресурсов</t>
  </si>
  <si>
    <t>Наименование работ и затрат</t>
  </si>
  <si>
    <t>Единица измерения</t>
  </si>
  <si>
    <t xml:space="preserve">Количество </t>
  </si>
  <si>
    <t>на. ед. измерения</t>
  </si>
  <si>
    <t>по проектным данным</t>
  </si>
  <si>
    <t>РАЗДЕЛ 1. ДЕМОНТАЖ</t>
  </si>
  <si>
    <t>1</t>
  </si>
  <si>
    <t>Е54-003-04 ДОП. 8</t>
  </si>
  <si>
    <t>РАЗБОРКА ПОДШИВКИ ПОТОЛКОВ ИЗ ДЕКОРАТИВНЫХ ПЛАСТИКОВЫХ ПАНЕЛЕЙ</t>
  </si>
  <si>
    <t>100М2 ПОДШИВКИ</t>
  </si>
  <si>
    <t>1.1</t>
  </si>
  <si>
    <t>ЗАТРАТЫ ТРУДА РАБОЧИХ-СТРОИТЕЛЕЙ</t>
  </si>
  <si>
    <t>ЧЕЛ.-Ч</t>
  </si>
  <si>
    <t>1.2</t>
  </si>
  <si>
    <t>3</t>
  </si>
  <si>
    <t>ЗАТРАТЫ ТРУДА МАШИНИСТОВ</t>
  </si>
  <si>
    <t>1.3</t>
  </si>
  <si>
    <t>1522</t>
  </si>
  <si>
    <t>ПОДЪЕМНИКИ МАЧТОВЫЕ СТРОИТЕЛЬНЫЕ 0,5 Т</t>
  </si>
  <si>
    <t>МАШ.-Ч</t>
  </si>
  <si>
    <t>1.4</t>
  </si>
  <si>
    <t>99997</t>
  </si>
  <si>
    <t>СТРОИТЕЛЬНЫЙ МУСОР И МАССА ВОЗВРАТНЫХ МАТЕРИАЛОВ</t>
  </si>
  <si>
    <t>Т</t>
  </si>
  <si>
    <t>2</t>
  </si>
  <si>
    <t>Е55-001-06</t>
  </si>
  <si>
    <t>РАЗБОРКА ПЕРЕГОРОДОК</t>
  </si>
  <si>
    <t>100М2</t>
  </si>
  <si>
    <t>2.1</t>
  </si>
  <si>
    <t>2.2</t>
  </si>
  <si>
    <t>2.3</t>
  </si>
  <si>
    <t>2509</t>
  </si>
  <si>
    <t>АВТОМОБИЛИ БОРТОВЫЕ ГРУЗОПОДЪЕМНОСТЬЮ ДО 5 Т</t>
  </si>
  <si>
    <t>2.4</t>
  </si>
  <si>
    <t>99999</t>
  </si>
  <si>
    <t>СТРОИТЕЛЬНЫЙ МУСОР</t>
  </si>
  <si>
    <t>Е65-001-02</t>
  </si>
  <si>
    <t>РАЗБОРКА ТРУБОПРОВОДОВ ИЗ ВОДОГАЗОПРОВОДНЫХ ТРУБ ДИАМЕТРОМ ДО: 63 ММ</t>
  </si>
  <si>
    <t>100М</t>
  </si>
  <si>
    <t>3.1</t>
  </si>
  <si>
    <t>3.2</t>
  </si>
  <si>
    <t>3.3</t>
  </si>
  <si>
    <t>3.4</t>
  </si>
  <si>
    <t>2577</t>
  </si>
  <si>
    <t>АППАРАТЫ ДЛЯ ГАЗОВОЙ СВАРКИ И РЕЗКИ</t>
  </si>
  <si>
    <t>3.5</t>
  </si>
  <si>
    <t>34241</t>
  </si>
  <si>
    <t>КИСЛОРОД ТЕХНИЧЕСКИЙ ГАЗООБРАЗНЫЙ</t>
  </si>
  <si>
    <t>М3</t>
  </si>
  <si>
    <t>3.6</t>
  </si>
  <si>
    <t>34350</t>
  </si>
  <si>
    <t>АЦЕТИЛЕН ГАЗООБРАЗНЫЙ ТЕХНИЧЕСКИЙ</t>
  </si>
  <si>
    <t>3.7</t>
  </si>
  <si>
    <t>4</t>
  </si>
  <si>
    <t>Е63-007-10 ДОП. 6</t>
  </si>
  <si>
    <t>РАЗБОРКА ОБЛИЦОВКИ СТЕН ИЗ ПЛИТ И ПЛИТОК: КЕРАМИЧЕСКИХ ГЛАЗУРОВАННЫХ ПЛИТОК</t>
  </si>
  <si>
    <t>4.1</t>
  </si>
  <si>
    <t>4.2</t>
  </si>
  <si>
    <t>4.3</t>
  </si>
  <si>
    <t>4.4</t>
  </si>
  <si>
    <t>2831</t>
  </si>
  <si>
    <t>МОЛОТКИ ОТБОЙНЫЕ ЭЛЕКТРИЧЕСКИЕ</t>
  </si>
  <si>
    <t>5</t>
  </si>
  <si>
    <t>Е57-002-11 ДОП. 5</t>
  </si>
  <si>
    <t>РАЗБОРКА ПОКРЫТИЙ ПОЛОВ: ЦЕМЕНТНЫХ</t>
  </si>
  <si>
    <t>5.1</t>
  </si>
  <si>
    <t>5.2</t>
  </si>
  <si>
    <t>5.3</t>
  </si>
  <si>
    <t>5.4</t>
  </si>
  <si>
    <t>6</t>
  </si>
  <si>
    <t>Е63-007-05</t>
  </si>
  <si>
    <t>6.1</t>
  </si>
  <si>
    <t>6.2</t>
  </si>
  <si>
    <t>6.3</t>
  </si>
  <si>
    <t>659</t>
  </si>
  <si>
    <t>КОМПРЕССОРЫ ПЕРЕДВИЖНЫЕ С ДВИГАТЕЛЕМ ВНУТРЕННЕГО СГОРАНИЯ ДАВЛЕНИЕМ ДО 686 КПА (7 АТМ.) 5 М3/МИН</t>
  </si>
  <si>
    <t>6.4</t>
  </si>
  <si>
    <t>1199</t>
  </si>
  <si>
    <t>МОЛОТКИ ПРИ РАБОТЕ ОТ ПЕРЕДВИЖНЫХ КОМПРЕССОРНЫХ СТАНЦИЙ ОТБОЙНЫЕ ПНЕВМАТИЧЕСКИЕ</t>
  </si>
  <si>
    <t>6.5</t>
  </si>
  <si>
    <t>7</t>
  </si>
  <si>
    <t>Е65-004-06</t>
  </si>
  <si>
    <t>ДЕМОНТАЖ САНИТАРНЫХ ПРИБОРОВ: ЧАШАГЕН</t>
  </si>
  <si>
    <t>100ПРИБ</t>
  </si>
  <si>
    <t>7.1</t>
  </si>
  <si>
    <t>7.2</t>
  </si>
  <si>
    <t>7.3</t>
  </si>
  <si>
    <t>7.4</t>
  </si>
  <si>
    <t>8</t>
  </si>
  <si>
    <t>Е65-004-02</t>
  </si>
  <si>
    <t>ДЕМОНТАЖ САНИТАРНЫХ ПРИБОРОВ: УНИТАЗОВ И ПИССУАРОВ</t>
  </si>
  <si>
    <t>8.1</t>
  </si>
  <si>
    <t>8.2</t>
  </si>
  <si>
    <t>8.3</t>
  </si>
  <si>
    <t>8.4</t>
  </si>
  <si>
    <t>9</t>
  </si>
  <si>
    <t>Е65-004-01</t>
  </si>
  <si>
    <t>ДЕМОНТАЖ САНИТАРНЫХ ПРИБОРОВ: УМЫВАЛЬНИКОВ И РАКОВИН</t>
  </si>
  <si>
    <t>9.1</t>
  </si>
  <si>
    <t>9.2</t>
  </si>
  <si>
    <t>9.3</t>
  </si>
  <si>
    <t>9.4</t>
  </si>
  <si>
    <t>10</t>
  </si>
  <si>
    <t>Е65-004-05</t>
  </si>
  <si>
    <t>ДЕМОНТАЖ САНИТАРНЫХ ПРИБОРОВ: ТРАП</t>
  </si>
  <si>
    <t>10.1</t>
  </si>
  <si>
    <t>10.2</t>
  </si>
  <si>
    <t>10.3</t>
  </si>
  <si>
    <t>10.4</t>
  </si>
  <si>
    <t>11</t>
  </si>
  <si>
    <t>Е67-004-03</t>
  </si>
  <si>
    <t>ДЕМОНТАЖ ОСВЕТИТЕЛЬНЫХ ПРИБОРОВ: СВЕТИЛЬНИКИ С ЛАМПАМИ НАКАЛИВАНИЯ</t>
  </si>
  <si>
    <t>100ШТ</t>
  </si>
  <si>
    <t>11.1</t>
  </si>
  <si>
    <t>11.2</t>
  </si>
  <si>
    <t>11.3</t>
  </si>
  <si>
    <t>12</t>
  </si>
  <si>
    <t>Е65-002-02ДОП. 14</t>
  </si>
  <si>
    <t>РАЗБОРКА ТРУБОПРОВОДОВ ИЗ ЧУГУННЫХ КАНАЛИЗАЦИОННЫХ ТРУБ ДИАМЕТРОМ: 100 ММ</t>
  </si>
  <si>
    <t>12.1</t>
  </si>
  <si>
    <t>12.2</t>
  </si>
  <si>
    <t>12.3</t>
  </si>
  <si>
    <t>13</t>
  </si>
  <si>
    <t>Е65-002-04ДОП. 14</t>
  </si>
  <si>
    <t>РАЗБОРКА ТРУБОПРОВОДОВ ИЗ ПЛАСТМАССОВЫХ КАНАЛИЗАЦИОННЫХ ТРУБ ДИАМЕТРОМ: 50 ММ</t>
  </si>
  <si>
    <t>13.1</t>
  </si>
  <si>
    <t>13.2</t>
  </si>
  <si>
    <t>13.3</t>
  </si>
  <si>
    <t>14</t>
  </si>
  <si>
    <t>Е65-019-08ДОП. 14</t>
  </si>
  <si>
    <t>ДЕМОНТАЖ БИМЕТАЛЛИЧЕСКИХ РАДИАТОРОВ</t>
  </si>
  <si>
    <t>14.1</t>
  </si>
  <si>
    <t>14.2</t>
  </si>
  <si>
    <t>14.3</t>
  </si>
  <si>
    <t>РАЗДЕЛ 2. МОНТАЖ</t>
  </si>
  <si>
    <t>15</t>
  </si>
  <si>
    <t>Е1604-001-02 МИНСТРОЙИЖКХ 03.03.23 Г. N 42</t>
  </si>
  <si>
    <t>ПРОКЛАДКА ТРУБОПРОВОДОВ КАНАЛИЗАЦИИ ИЗ ПОЛИЭТИЛЕНОВЫХ ТРУБ ВЫСОКОЙ ПЛОТНОСТИ ДИАМЕТРОМ 100 ММ</t>
  </si>
  <si>
    <t>100 М ТРУБОПРОВОДА</t>
  </si>
  <si>
    <t>15.1</t>
  </si>
  <si>
    <t>15.2</t>
  </si>
  <si>
    <t>15.3</t>
  </si>
  <si>
    <t>9219</t>
  </si>
  <si>
    <t>ВОДА</t>
  </si>
  <si>
    <t>15.4</t>
  </si>
  <si>
    <t>37743</t>
  </si>
  <si>
    <t>КОЛЬЦА РЕЗИНОВЫЕ УПЛОТНИТЕЛЬНЫЕ (МАНЖЕТЫ) ДЛЯ ЧУГУННЫХ НАПОРНЫХ ТРУБ ДИАМЕТРОМ 50-300 ММ</t>
  </si>
  <si>
    <t>КГ</t>
  </si>
  <si>
    <t>15.5</t>
  </si>
  <si>
    <t>45604</t>
  </si>
  <si>
    <t>УЗЛЫ УКРУПНЕННЫЕ МОНТАЖНЫЕ (ТРУБОПРОВОДЫ) ИЗ ПОЛИЭТИЛЕНОВЫХ КАНАЛИЗАЦИОННЫХ ТРУБ И ФАСОННЫХ ЧАСТЕЙ К НИМ, ДИАМЕТРОМ 100 ММ</t>
  </si>
  <si>
    <t>М</t>
  </si>
  <si>
    <t>15.6</t>
  </si>
  <si>
    <t>52040</t>
  </si>
  <si>
    <t>БОЛТЫ С ГАЙКАМИ И ШАЙБАМИ ДЛЯ САНИТАРНО-ТЕХНИЧЕСКИХ РАБОТ, ДИАМЕТРОМ 16 ММ</t>
  </si>
  <si>
    <t>16</t>
  </si>
  <si>
    <t>ЦЕНА</t>
  </si>
  <si>
    <t>ТРОЙНИК 100Х100</t>
  </si>
  <si>
    <t>ШТ</t>
  </si>
  <si>
    <t>17</t>
  </si>
  <si>
    <t>ТРОЙНИК 100Х50</t>
  </si>
  <si>
    <t>18</t>
  </si>
  <si>
    <t>ТРОЙНИК 100</t>
  </si>
  <si>
    <t>19</t>
  </si>
  <si>
    <t>ПЕРЕХОД 100Х50</t>
  </si>
  <si>
    <t>20</t>
  </si>
  <si>
    <t>ОТВОД 100</t>
  </si>
  <si>
    <t>21</t>
  </si>
  <si>
    <t>ПОЛ ОТВОД 100</t>
  </si>
  <si>
    <t>22</t>
  </si>
  <si>
    <t>МУФТА 100</t>
  </si>
  <si>
    <t>23</t>
  </si>
  <si>
    <t>Е1604-001-01 МИНСТРОЙИЖКХ 03.03.23 Г. N 42</t>
  </si>
  <si>
    <t>ПРОКЛАДКА ТРУБОПРОВОДОВ КАНАЛИЗАЦИИ ИЗ ПОЛИЭТИЛЕНОВЫХ ТРУБ ВЫСОКОЙ ПЛОТНОСТИ ДИАМЕТРОМ 50 ММ</t>
  </si>
  <si>
    <t>23.1</t>
  </si>
  <si>
    <t>23.2</t>
  </si>
  <si>
    <t>23.3</t>
  </si>
  <si>
    <t>23.4</t>
  </si>
  <si>
    <t>45603</t>
  </si>
  <si>
    <t>УЗЛЫ УКРУПНЕННЫЕ МОНТАЖНЫЕ (ТРУБОПРОВОДЫ) ИЗ ПОЛИЭТИЛЕНОВЫХ КАНАЛИЗАЦИОННЫХ ТРУБ И ФАСОННЫХ ЧАСТЕЙ К НИМ, ДИАМЕТРОМ 50 ММ</t>
  </si>
  <si>
    <t>23.5</t>
  </si>
  <si>
    <t>24</t>
  </si>
  <si>
    <t>ОТВОД 50</t>
  </si>
  <si>
    <t>25</t>
  </si>
  <si>
    <t>ПОЛ ОТВОД 50</t>
  </si>
  <si>
    <t>26</t>
  </si>
  <si>
    <t>ГЕРМЕТИК</t>
  </si>
  <si>
    <t>27</t>
  </si>
  <si>
    <t>Е1701-001-22</t>
  </si>
  <si>
    <t>УСТАНОВКА ТРАПОВ ДИАМЕТРОМ 50 ММ</t>
  </si>
  <si>
    <t>10КОМПЛ.</t>
  </si>
  <si>
    <t>27.1</t>
  </si>
  <si>
    <t>27.2</t>
  </si>
  <si>
    <t>27.3</t>
  </si>
  <si>
    <t>27.4</t>
  </si>
  <si>
    <t>27.5</t>
  </si>
  <si>
    <t>34247</t>
  </si>
  <si>
    <t>КАБОЛКА</t>
  </si>
  <si>
    <t>27.6</t>
  </si>
  <si>
    <t>34551</t>
  </si>
  <si>
    <t>ЦЕМЕНТ ГИПСОГЛИНОЗЕМИСТЫЙ РАСШИРЯЮЩИЙСЯ</t>
  </si>
  <si>
    <t>27.7</t>
  </si>
  <si>
    <t>55377</t>
  </si>
  <si>
    <t>ТРАП</t>
  </si>
  <si>
    <t>КОМПЛЕКТ</t>
  </si>
  <si>
    <t>28</t>
  </si>
  <si>
    <t>Е1604-002-01 МИНСТРОЙИЖКХ 03.03.23 Г. N 42</t>
  </si>
  <si>
    <t>ПРОКЛАДКА ТРУБОПРОВОДОВ ВОДОСНАБЖЕНИЯ ИЗ НАПОРНЫХ ПОЛИЭТИЛЕНОВЫХ ТРУБ НИЗКОГО ДАВЛЕНИЯ СРЕДНЕГО ТИПА НАРУЖНЫМ ДИАМЕТРОМ 20 ММ</t>
  </si>
  <si>
    <t>28.1</t>
  </si>
  <si>
    <t>28.2</t>
  </si>
  <si>
    <t>116</t>
  </si>
  <si>
    <t>АГРЕГАТЫ ДЛЯ СВАРКИ ПОЛИЭТИЛЕНОВЫХ ТРУБ</t>
  </si>
  <si>
    <t>28.3</t>
  </si>
  <si>
    <t>28.4</t>
  </si>
  <si>
    <t>30451</t>
  </si>
  <si>
    <t>ДЮБЕЛИ С КАЛИБРОВАННОЙ ГОЛОВКОЙ (В ОБОЙМАХ) 3Х58,5 ММ</t>
  </si>
  <si>
    <t>28.5</t>
  </si>
  <si>
    <t>30649</t>
  </si>
  <si>
    <t>ИЗВЕСТЬ СТРОИТЕЛЬНАЯ НЕГАШЕНАЯ ХЛОРНАЯ МАРКИ А</t>
  </si>
  <si>
    <t>28.6</t>
  </si>
  <si>
    <t>31692</t>
  </si>
  <si>
    <t>КЛЕЙ 88-СА</t>
  </si>
  <si>
    <t>28.7</t>
  </si>
  <si>
    <t>34309</t>
  </si>
  <si>
    <t>МЕТИЛЕНХЛОРИД</t>
  </si>
  <si>
    <t>28.8</t>
  </si>
  <si>
    <t>45404</t>
  </si>
  <si>
    <t>ПАТРОНЫ ДЛЯ СТРОИТЕЛЬНО-МОНТАЖНОГО ПИСТОЛЕТА</t>
  </si>
  <si>
    <t>1000ШТ</t>
  </si>
  <si>
    <t>28.9</t>
  </si>
  <si>
    <t>64476</t>
  </si>
  <si>
    <t>НАКОНЕЧНИКИ</t>
  </si>
  <si>
    <t>29</t>
  </si>
  <si>
    <t>ТРУБА ППР ГВС Д=20</t>
  </si>
  <si>
    <t>30</t>
  </si>
  <si>
    <t>ОТВОД 20</t>
  </si>
  <si>
    <t>31</t>
  </si>
  <si>
    <t>ПОЛ ОТВОД 20</t>
  </si>
  <si>
    <t>32</t>
  </si>
  <si>
    <t>МУФТА 20</t>
  </si>
  <si>
    <t>33</t>
  </si>
  <si>
    <t>ТРОЙНИК 20</t>
  </si>
  <si>
    <t>34</t>
  </si>
  <si>
    <t>УШАСТИК 20 ОДИНАРНЫЙ</t>
  </si>
  <si>
    <t>35</t>
  </si>
  <si>
    <t>УШАСТИК 20 ДВОЙНОЙ</t>
  </si>
  <si>
    <t>36</t>
  </si>
  <si>
    <t>КРАН 20</t>
  </si>
  <si>
    <t>37</t>
  </si>
  <si>
    <t>Е1604-002-04 МИНСТРОЙИЖКХ 03.03.23 Г. N 42</t>
  </si>
  <si>
    <t>ПРОКЛАДКА ТРУБОПРОВОДОВ ВОДОСНАБЖЕНИЯ ИЗ НАПОРНЫХ ПОЛИЭТИЛЕНОВЫХ ТРУБ НИЗКОГО ДАВЛЕНИЯ СРЕДНЕГО ТИПА НАРУЖНЫМ ДИАМЕТРОМ 40 ММ</t>
  </si>
  <si>
    <t>37.1</t>
  </si>
  <si>
    <t>37.2</t>
  </si>
  <si>
    <t>37.3</t>
  </si>
  <si>
    <t>37.4</t>
  </si>
  <si>
    <t>37.5</t>
  </si>
  <si>
    <t>37.6</t>
  </si>
  <si>
    <t>37.7</t>
  </si>
  <si>
    <t>37.8</t>
  </si>
  <si>
    <t>37.9</t>
  </si>
  <si>
    <t>38</t>
  </si>
  <si>
    <t>ТРУБА ППР ГВС Д=40</t>
  </si>
  <si>
    <t>39</t>
  </si>
  <si>
    <t>ОТВОД 40</t>
  </si>
  <si>
    <t>40</t>
  </si>
  <si>
    <t>МУФТА 40</t>
  </si>
  <si>
    <t>41</t>
  </si>
  <si>
    <t>ТРОЙНИК 40Х25</t>
  </si>
  <si>
    <t>42</t>
  </si>
  <si>
    <t>Е1803-001-04 ДОП. 14</t>
  </si>
  <si>
    <t>УСТАНОВКА РАДИАТОРОВ БИМЕТАЛЛИЧЕСКИХ</t>
  </si>
  <si>
    <t>100КВТ</t>
  </si>
  <si>
    <t>42.1</t>
  </si>
  <si>
    <t>42.2</t>
  </si>
  <si>
    <t>2011</t>
  </si>
  <si>
    <t>УСТАНОВКИ ДЛЯ ГИДРАВЛИЧЕСКИХ ИСПЫТАНИЙ ТРУБОПРОВОДОВ, ДАВЛЕНИЕ НАГНЕТАНИЯ, НИЗКОЕ 0,1 (1) МПА (КГС/СМ2), ВЫСОКОЕ 10 (100) МПА (КГС/СМ2)</t>
  </si>
  <si>
    <t>42.3</t>
  </si>
  <si>
    <t>42.4</t>
  </si>
  <si>
    <t>2875</t>
  </si>
  <si>
    <t>ПЕРФОРАТОРЫ ЭЛЕКТРИЧЕСКИЕ</t>
  </si>
  <si>
    <t>42.5</t>
  </si>
  <si>
    <t>42.6</t>
  </si>
  <si>
    <t>55319</t>
  </si>
  <si>
    <t>КРОНШТЕЙН ШТЫРЕВОЙ С ДЮБЕЛЕМ ДЛЯ КРЕПЛЕНИЯ АЛЮМИНИЕВЫХ И БИМЕТАЛЛИЧЕСКИХ РАДИАТОРОВ</t>
  </si>
  <si>
    <t>43</t>
  </si>
  <si>
    <t>РАДИАТОР БИМЕТАЛЛИЧЕСКЫЙ</t>
  </si>
  <si>
    <t>44</t>
  </si>
  <si>
    <t>КРАН 25</t>
  </si>
  <si>
    <t>45</t>
  </si>
  <si>
    <t>Е4603-009-07</t>
  </si>
  <si>
    <t>ПРОБИВКА В КИРПИЧНЫХ СТЕНАХ ОТВЕРСТИЙ КРУГЛЫХ ПРИ ТОЛЩИНЕ СТЕН ДО 38 СМ</t>
  </si>
  <si>
    <t>45.1</t>
  </si>
  <si>
    <t>45.2</t>
  </si>
  <si>
    <t>45.3</t>
  </si>
  <si>
    <t>660</t>
  </si>
  <si>
    <t>45.4</t>
  </si>
  <si>
    <t>2874</t>
  </si>
  <si>
    <t>ПЕРФОРАТОРЫ ПНЕВМАТИЧЕСКИЕ</t>
  </si>
  <si>
    <t>46</t>
  </si>
  <si>
    <t>ВЕНТИЛЯТОР 0,7 ВАТТ</t>
  </si>
  <si>
    <t>РАЗДЕЛ 3. ТУАЛЕТ М</t>
  </si>
  <si>
    <t>47</t>
  </si>
  <si>
    <t>Е1507-017-08 ДОП. 4</t>
  </si>
  <si>
    <t>ОБЛИЦОВКА ПОТОЛКА ДЕКОРАТИВНЫМИ ПЛАСТИКОВЫМИ ПАНЕЛЯМИ БЕЗ УСТРОЙСТВА КАРКАСА</t>
  </si>
  <si>
    <t>100М2 ПОВЕРХНОСТИ</t>
  </si>
  <si>
    <t>47.1</t>
  </si>
  <si>
    <t>47.2</t>
  </si>
  <si>
    <t>47.3</t>
  </si>
  <si>
    <t>1523</t>
  </si>
  <si>
    <t>ПИЛЫ ДИСКОВЫЕ ЭЛЕКТРИЧЕСКИЕ</t>
  </si>
  <si>
    <t>47.4</t>
  </si>
  <si>
    <t>47.5</t>
  </si>
  <si>
    <t>43960</t>
  </si>
  <si>
    <t>ПАНЕЛИ ОБЛИЦОВОЧННЫЕ ПЛАСТИКОВЫЕ</t>
  </si>
  <si>
    <t>М2</t>
  </si>
  <si>
    <t>47.6</t>
  </si>
  <si>
    <t>45401</t>
  </si>
  <si>
    <t>ГВОЗДИ ОТДЕЛОЧНЫЕ</t>
  </si>
  <si>
    <t>48</t>
  </si>
  <si>
    <t>Е1101-014-01</t>
  </si>
  <si>
    <t>УСТРОЙСТВО ПОЛОВ БЕТОННЫХ ТОЛЩИНОЙ 100 ММ</t>
  </si>
  <si>
    <t>48.1</t>
  </si>
  <si>
    <t>48.2</t>
  </si>
  <si>
    <t>860</t>
  </si>
  <si>
    <t>КОМПЛЕКСЫ ВАКУУМНЫЕ ТИПА СО-177</t>
  </si>
  <si>
    <t>48.3</t>
  </si>
  <si>
    <t>48.4</t>
  </si>
  <si>
    <t>22006</t>
  </si>
  <si>
    <t>БЕТОН ТЯЖЕЛЫЙ, КЛАСС В 15 (М200)</t>
  </si>
  <si>
    <t>48.5</t>
  </si>
  <si>
    <t>36114</t>
  </si>
  <si>
    <t>ПИЛОМАТЕРИАЛЫ ХВОЙНЫХ ПОРОД ДОСКИ ОБРЕЗНЫЕ ДЛИНОЙ 2-3,75 М, ШИРИНОЙ 75-150 ММ, ТОЛЩИНОЙ 25 ММ IV СОРТА</t>
  </si>
  <si>
    <t>49</t>
  </si>
  <si>
    <t>Е1101-004-05</t>
  </si>
  <si>
    <t>УСТРОЙСТВО ГИДРОИЗОЛЯЦИИ ОБМАЗОЧНОЙ В ОДИН СЛОЙ ТОЛЩИНОЙ 2 ММ</t>
  </si>
  <si>
    <t>49.1</t>
  </si>
  <si>
    <t>49.2</t>
  </si>
  <si>
    <t>49.3</t>
  </si>
  <si>
    <t>913</t>
  </si>
  <si>
    <t>КОТЛЫ БИТУМНЫЕ ПЕРЕДВИЖНЫЕ 400 Л</t>
  </si>
  <si>
    <t>49.4</t>
  </si>
  <si>
    <t>49.5</t>
  </si>
  <si>
    <t>1908</t>
  </si>
  <si>
    <t>ТЕРМОС 100 Л</t>
  </si>
  <si>
    <t>49.6</t>
  </si>
  <si>
    <t>49.7</t>
  </si>
  <si>
    <t>30009</t>
  </si>
  <si>
    <t>АСБЕСТ ХРИЗОЛИТОВЫЙ МАРКИ К-6-30</t>
  </si>
  <si>
    <t>49.8</t>
  </si>
  <si>
    <t>30102</t>
  </si>
  <si>
    <t>БИТУМЫ НЕФТЯНЫЕ СТРОИТЕЛЬНЫЕ МАРКИ БН-90/10</t>
  </si>
  <si>
    <t>49.9</t>
  </si>
  <si>
    <t>30103</t>
  </si>
  <si>
    <t>БИТУМЫ НЕФТЯНЫЕ СТРОИТЕЛЬНЫЕ МАРКИ БН-70/30</t>
  </si>
  <si>
    <t>49.10</t>
  </si>
  <si>
    <t>31519</t>
  </si>
  <si>
    <t>БЕНЗИН РАСТВОРИТЕЛЬ</t>
  </si>
  <si>
    <t>49.11</t>
  </si>
  <si>
    <t>40363</t>
  </si>
  <si>
    <t>МУКА АНДЕЗИТОВАЯ КИСЛОТОУПОРНАЯ МАРКА А</t>
  </si>
  <si>
    <t>49.12</t>
  </si>
  <si>
    <t>44059</t>
  </si>
  <si>
    <t>ВЕТОШЬ</t>
  </si>
  <si>
    <t>50</t>
  </si>
  <si>
    <t>50.1</t>
  </si>
  <si>
    <t>50.2</t>
  </si>
  <si>
    <t>50.3</t>
  </si>
  <si>
    <t>50.4</t>
  </si>
  <si>
    <t>50.5</t>
  </si>
  <si>
    <t>51</t>
  </si>
  <si>
    <t>Е1101-027-06</t>
  </si>
  <si>
    <t>УСТРОЙСТВО ПОКРЫТИЙ НА РАСТВОРЕ ИЗ СУХОЙ СМЕСИ С ПРИГОТОВЛЕНИЕМ РАСТВОРА В ПОСТРОЕЧНЫХ УСЛОВИЯХ ИЗ ГЛАДКИХ НЕГЛАЗУРИРОВАННЫХ КЕРАМИЧЕСКИХ ПЛИТОК ДЛЯ ПОЛОВ ОДНОЦВЕТНЫХ</t>
  </si>
  <si>
    <t>100 М2</t>
  </si>
  <si>
    <t>51.1</t>
  </si>
  <si>
    <t>51.2</t>
  </si>
  <si>
    <t>51.3</t>
  </si>
  <si>
    <t>112</t>
  </si>
  <si>
    <t>АВТОПОГРУЗЧИКИ 5 Т</t>
  </si>
  <si>
    <t>51.4</t>
  </si>
  <si>
    <t>51.5</t>
  </si>
  <si>
    <t>3021</t>
  </si>
  <si>
    <t>РАСТВОРОСМЕСИТЕЛИ ПЕРЕДВИЖНЫЕ 65 Л</t>
  </si>
  <si>
    <t>51.6</t>
  </si>
  <si>
    <t>51.7</t>
  </si>
  <si>
    <t>30732</t>
  </si>
  <si>
    <t>ПЛИТКИ КЕРАМИЧЕСКИЕ ДЛЯ ПОЛОВ ГЛАДКИЕ НЕГЛАЗУРОВАННЫЕ ОДНОЦВЕТНЫЕ С КРАСИТЕЛЕМ КВАДРАТНЫЕ И ПРЯМОУГОЛЬНЫЕ</t>
  </si>
  <si>
    <t>51.8</t>
  </si>
  <si>
    <t>31102</t>
  </si>
  <si>
    <t>КЛЕЙ ПЛИТОЧНЫЙ "СТАРАТЕЛЬ-СТАНДАРТ"</t>
  </si>
  <si>
    <t>51.9</t>
  </si>
  <si>
    <t>51.10</t>
  </si>
  <si>
    <t>58180</t>
  </si>
  <si>
    <t>ЗАТИРКА "СТАРАТЕЛИ" (РАЗНОЙ ЦВЕТНОСТИ)</t>
  </si>
  <si>
    <t>52</t>
  </si>
  <si>
    <t>Е1502-016-01 ДОП. 12 МИНСТРОЙ РУЗ N 519 ОТ 18.11.2019 Г.</t>
  </si>
  <si>
    <t>ОШТУКАТУРИВАНИЕ ПОВЕРХНОСТЕЙ ЦЕМЕНТНО-ИЗВЕСТКОВЫМ РАСТВОРОМ ПО КАМНЮ И БЕТОНУ ПРОСТОЕ СТЕН</t>
  </si>
  <si>
    <t>100М2 ОШТУКАТУРИВАЕМОЙ ПОВЕРХНОСТИ</t>
  </si>
  <si>
    <t>52.1</t>
  </si>
  <si>
    <t>52.2</t>
  </si>
  <si>
    <t>1609</t>
  </si>
  <si>
    <t>РАСТВОРОНАСОСЫ 1 М3/Ч</t>
  </si>
  <si>
    <t>52.3</t>
  </si>
  <si>
    <t>12138</t>
  </si>
  <si>
    <t>РАСТВОР ЦЕМЕНТНО-ИЗВЕСТКОВЫЙ 1:1:6</t>
  </si>
  <si>
    <t>52.4</t>
  </si>
  <si>
    <t>30389</t>
  </si>
  <si>
    <t>ГВОЗДИ СТРОИТЕЛЬНЫЕ С ПЛОСКОЙ ГОЛОВКОЙ 1,6Х50 ММ</t>
  </si>
  <si>
    <t>52.5</t>
  </si>
  <si>
    <t>30654</t>
  </si>
  <si>
    <t>ГИПСОВЫЕ ВЯЖУЩИЕ Г-3</t>
  </si>
  <si>
    <t>52.6</t>
  </si>
  <si>
    <t>33205</t>
  </si>
  <si>
    <t>СЕТКА ТКАНАЯ С КВАДРАТНЫМИ ЯЧЕЙКАМИ N 05 БЕЗ ПОКРЫТИЯ</t>
  </si>
  <si>
    <t>53</t>
  </si>
  <si>
    <t>Е1501-017-01</t>
  </si>
  <si>
    <t>НАРУЖНАЯ ОБЛИЦОВКА ПО БЕТОННОЙ ПОВЕРХНОСТИ ФАСАДНЫМИ КЕРАМИЧЕСКИМИ ЦВЕТНЫМИ ПЛИТКАМИ [ТИПА "КАБАНЧИК"] НА ЦЕМЕНТНОМ РАСТВОРЕ СТЕН</t>
  </si>
  <si>
    <t>100М2 ПОВЕРХНОСТИ ОБЛИЦОВКИ</t>
  </si>
  <si>
    <t>53.1</t>
  </si>
  <si>
    <t>53.2</t>
  </si>
  <si>
    <t>12217</t>
  </si>
  <si>
    <t>РАСТВОР ГОТОВЫЙ ОТДЕЛОЧНЫЙ ТЯЖЕЛЫЙ, ЦЕМЕНТНЫЙ: 1:3</t>
  </si>
  <si>
    <t>53.3</t>
  </si>
  <si>
    <t>30715</t>
  </si>
  <si>
    <t>ПЛИТКИ КЕРАМИЧЕСКИЕ ФАСАДНЫЕ И КОВРЫ ИЗ НИХ ЦВЕТНЫЕ (ОДНОТОННЫЕ) ТОЛЩИНОЙ 9 ММ</t>
  </si>
  <si>
    <t>53.4</t>
  </si>
  <si>
    <t>34526</t>
  </si>
  <si>
    <t>ПОРТЛАНДЦЕМЕНТ ПУЦЦОЛАНОВЫЙ ОБЩЕСТРОИТЕЛЬНОГО И СПЕЦИАЛЬНОГО НАЗНАЧЕНИЯ МАРКИ 400</t>
  </si>
  <si>
    <t>53.5</t>
  </si>
  <si>
    <t>54</t>
  </si>
  <si>
    <t>Е1502-019-07 ДОП. 12 МИНСТРОЙ РУЗ N 519 ОТ 18.11.2019 Г.</t>
  </si>
  <si>
    <t>СПЛОШНОЕ ВЫРАВНИВАНИЕ ПОВЕРХНОСТЕЙ (ОДНОСЛОЙНАЯ ШТУКАТУРКА) ГИПСОВЫМИ СУХИМИ СМЕСЯМИ: ТОЛЩИНОЙ ДО 10 ММ СТЕН</t>
  </si>
  <si>
    <t>54.1</t>
  </si>
  <si>
    <t>54.2</t>
  </si>
  <si>
    <t>54.3</t>
  </si>
  <si>
    <t>54.4</t>
  </si>
  <si>
    <t>521</t>
  </si>
  <si>
    <t>ДРЕЛИ ЭЛЕКТРИЧЕСКИЕ</t>
  </si>
  <si>
    <t>54.5</t>
  </si>
  <si>
    <t>54.6</t>
  </si>
  <si>
    <t>12373</t>
  </si>
  <si>
    <t>СМЕСЬ СУХАЯ ГИПСОВАЯ</t>
  </si>
  <si>
    <t>54.7</t>
  </si>
  <si>
    <t>31434</t>
  </si>
  <si>
    <t>ГРУНТОВКА</t>
  </si>
  <si>
    <t>55</t>
  </si>
  <si>
    <t>Е1502-019-11 ДОП. 12 МИНСТРОЙ РУЗ N 519 ОТ 18.11.2019 Г. К=7</t>
  </si>
  <si>
    <t>ВЫЧИТАЕТСЯ ПОЗИЦИЯ: НА КАЖДЫЙ ММ ИЗМЕНЕНИЯ ТОЛЩИНЫ ИСКЛЮЧАЕТСЯ СТЕН</t>
  </si>
  <si>
    <t>55.1</t>
  </si>
  <si>
    <t>55.2</t>
  </si>
  <si>
    <t>55.3</t>
  </si>
  <si>
    <t>55.4</t>
  </si>
  <si>
    <t>55.5</t>
  </si>
  <si>
    <t>55.6</t>
  </si>
  <si>
    <t>56</t>
  </si>
  <si>
    <t>Е1504-005-05 ДОП. 4</t>
  </si>
  <si>
    <t>ОКРАСКА ПОЛИВИНИЛАЦЕТАТНЫМИ ВОДОЭМУЛЬСИОННЫМИ СОСТАВАМИ УЛУЧШЕННАЯ ПО СБОРНЫМ КОНСТРУКЦИЯМ, ПОДГОТОВЛЕННЫМ ПОД ОКРАСКУ СТЕН</t>
  </si>
  <si>
    <t>100М2 ОКРАШИВАЕМОЙ ПОВЕРХНОСТИ</t>
  </si>
  <si>
    <t>56.1</t>
  </si>
  <si>
    <t>56.2</t>
  </si>
  <si>
    <t>56.3</t>
  </si>
  <si>
    <t>2499</t>
  </si>
  <si>
    <t>56.4</t>
  </si>
  <si>
    <t>31054</t>
  </si>
  <si>
    <t>КРАСКИ ВОДОЭМУЛЬСИОННЫЕ</t>
  </si>
  <si>
    <t>56.5</t>
  </si>
  <si>
    <t>31710</t>
  </si>
  <si>
    <t>ШПАТЛЕВКА КЛЕЕВАЯ</t>
  </si>
  <si>
    <t>56.6</t>
  </si>
  <si>
    <t>35538</t>
  </si>
  <si>
    <t>ШКУРКА ШЛИФОВАЛЬНАЯ ДВУХСЛОЙНАЯ С ЗЕРНИСТОСТЬЮ 40/25</t>
  </si>
  <si>
    <t>56.7</t>
  </si>
  <si>
    <t>57</t>
  </si>
  <si>
    <t>Е0903-046-03 ДОП. 11 ГОСАРХИТЕКТСТРОЙ РУЗ ПР. № 429 ОТ 15.12.17 Г.</t>
  </si>
  <si>
    <t>МОНТАЖ ПЕРЕГОРОДОК</t>
  </si>
  <si>
    <t>57.1</t>
  </si>
  <si>
    <t>58</t>
  </si>
  <si>
    <t>ПЕРЕГОРОДКА ДЛЯ ЛМДФ</t>
  </si>
  <si>
    <t>59</t>
  </si>
  <si>
    <t>Е1701-003-02</t>
  </si>
  <si>
    <t>УСТАНОВКА УНИТАЗОВ С БАЧКОМ ВЫСОКОРАСПОЛАГАЕМЫМ</t>
  </si>
  <si>
    <t>59.1</t>
  </si>
  <si>
    <t>59.2</t>
  </si>
  <si>
    <t>59.3</t>
  </si>
  <si>
    <t>30435</t>
  </si>
  <si>
    <t>ДЮБЕЛИ РАСПОРНЫЕ ПОЛИЭТИЛЕНОВЫЕ</t>
  </si>
  <si>
    <t>10 ШТ</t>
  </si>
  <si>
    <t>59.4</t>
  </si>
  <si>
    <t>30956</t>
  </si>
  <si>
    <t>КРАСКИ МАСЛЯНЫЕ ЗЕМЛЯНЫЕ МА-0115 МУМИЯ, СУРИК ЖЕЛЕЗНЫЙ</t>
  </si>
  <si>
    <t>59.5</t>
  </si>
  <si>
    <t>31611</t>
  </si>
  <si>
    <t>ЗАМАЗКА СУРИКОВАЯ</t>
  </si>
  <si>
    <t>59.6</t>
  </si>
  <si>
    <t>31651</t>
  </si>
  <si>
    <t>ОЛИФА КОМБИНИРОВАННАЯ К-3</t>
  </si>
  <si>
    <t>59.7</t>
  </si>
  <si>
    <t>31694</t>
  </si>
  <si>
    <t>КЛЕЙ ФЕНОЛПОЛИВИНИЛАЦЕТАТНЫЙ МАРКИ БФ-2, СОРТ I</t>
  </si>
  <si>
    <t>59.8</t>
  </si>
  <si>
    <t>32528</t>
  </si>
  <si>
    <t>ПРОВОЛОКА МЕДНАЯ КРУГЛАЯ ЭЛЕКТРОТЕХНИЧЕСКАЯ ММ (МЯГКАЯ), ДИАМЕТРОМ 1,0-3,0 ММ И ВЫШЕ</t>
  </si>
  <si>
    <t>59.9</t>
  </si>
  <si>
    <t>32717</t>
  </si>
  <si>
    <t>ПЛАСТИНА РЕЗИНОВАЯ РУЛОННАЯ ВУЛКАНИЗИРОВАННАЯ</t>
  </si>
  <si>
    <t>59.10</t>
  </si>
  <si>
    <t>59.11</t>
  </si>
  <si>
    <t>35567</t>
  </si>
  <si>
    <t>ОЧЕС ЛЬНЯНОЙ</t>
  </si>
  <si>
    <t>59.12</t>
  </si>
  <si>
    <t>46162</t>
  </si>
  <si>
    <t>СКОБЫ СКРЕПЛЯЮЩИЕ И ДЛЯ ПОДВЕСА</t>
  </si>
  <si>
    <t>59.13</t>
  </si>
  <si>
    <t>52638</t>
  </si>
  <si>
    <t>ТРУБЫ СЛИВНЫЕ ИЗ СТАЛЬНЫХ ВОДО-ГАЗОПРОВОДНЫХ ОЦИНКОВАННЫХ ТРУБ ДИАМЕТРОМ 32 ММ ОЦИНКОВАННЫЕ</t>
  </si>
  <si>
    <t>59.14</t>
  </si>
  <si>
    <t>55364</t>
  </si>
  <si>
    <t>УНИТАЗ</t>
  </si>
  <si>
    <t>КОМПЛ</t>
  </si>
  <si>
    <t>59.15</t>
  </si>
  <si>
    <t>63325</t>
  </si>
  <si>
    <t>БАЧОК С АРМАТУРОЙ</t>
  </si>
  <si>
    <t>59.16</t>
  </si>
  <si>
    <t>64363</t>
  </si>
  <si>
    <t>МАНЖЕТЫ РЕЗИНОВЫЕ</t>
  </si>
  <si>
    <t>59.17</t>
  </si>
  <si>
    <t>64490</t>
  </si>
  <si>
    <t>ОГРАНИЧИТЕЛЬ</t>
  </si>
  <si>
    <t>59.18</t>
  </si>
  <si>
    <t>65851</t>
  </si>
  <si>
    <t>ШУРУПЫ СТРОИТЕЛЬНЫЕ</t>
  </si>
  <si>
    <t>60</t>
  </si>
  <si>
    <t>Е1701-004-01 ДОП. 3</t>
  </si>
  <si>
    <t>УСТАНОВКА ПИССУАРОВ НАСТЕННЫХ</t>
  </si>
  <si>
    <t>60.1</t>
  </si>
  <si>
    <t>60.2</t>
  </si>
  <si>
    <t>60.3</t>
  </si>
  <si>
    <t>60.4</t>
  </si>
  <si>
    <t>60.5</t>
  </si>
  <si>
    <t>60.6</t>
  </si>
  <si>
    <t>60.7</t>
  </si>
  <si>
    <t>60.8</t>
  </si>
  <si>
    <t>60.9</t>
  </si>
  <si>
    <t>60.10</t>
  </si>
  <si>
    <t>55370</t>
  </si>
  <si>
    <t>ПИССУАРЫ</t>
  </si>
  <si>
    <t>60.11</t>
  </si>
  <si>
    <t>61</t>
  </si>
  <si>
    <t>Е1701-005-04</t>
  </si>
  <si>
    <t>УСТАНОВКА РАКОВИН</t>
  </si>
  <si>
    <t>61.1</t>
  </si>
  <si>
    <t>61.2</t>
  </si>
  <si>
    <t>61.3</t>
  </si>
  <si>
    <t>61.4</t>
  </si>
  <si>
    <t>61.5</t>
  </si>
  <si>
    <t>61.6</t>
  </si>
  <si>
    <t>61.7</t>
  </si>
  <si>
    <t>61.8</t>
  </si>
  <si>
    <t>61.9</t>
  </si>
  <si>
    <t>61.10</t>
  </si>
  <si>
    <t>61.11</t>
  </si>
  <si>
    <t>444289</t>
  </si>
  <si>
    <t>РАКОВИНА ПО ПРОЕКТУ</t>
  </si>
  <si>
    <t>62</t>
  </si>
  <si>
    <t>Ц0803-591-02</t>
  </si>
  <si>
    <t>ВЫКЛЮЧАТЕЛИ, ПЕРЕКЛЮЧАТЕЛИ И ШТЕПСЕЛЬНЫЕ РОЗЕТКИ. ВЫКЛЮЧАТЕЛЬ ОДНОКЛАВИШНЫЙ УТОПЛЕННОГО ТИПА ПРИ СКРЫТОЙ ПРОВОДКЕ</t>
  </si>
  <si>
    <t>62.1</t>
  </si>
  <si>
    <t>62.2</t>
  </si>
  <si>
    <t>62.3</t>
  </si>
  <si>
    <t>45667</t>
  </si>
  <si>
    <t>ВТУЛКИ ИЗОЛИРУЮЩИЕ</t>
  </si>
  <si>
    <t>63</t>
  </si>
  <si>
    <t>ВЫКЛЮЧАТЕЛЬ</t>
  </si>
  <si>
    <t>64</t>
  </si>
  <si>
    <t>Ц0803-591-09</t>
  </si>
  <si>
    <t>ВЫКЛЮЧАТЕЛИ, ПЕРЕКЛЮЧАТЕЛИ И ШТЕПСЕЛЬНЫЕ РОЗЕТКИ. РОЗЕТКА ШТЕПСЕЛЬНАЯ УТОПЛЕННОГО ТИПА ПРИ СКРЫТОЙ ПРОВОДКЕ</t>
  </si>
  <si>
    <t>64.1</t>
  </si>
  <si>
    <t>64.2</t>
  </si>
  <si>
    <t>30484</t>
  </si>
  <si>
    <t>БОЛТЫ СТРОИТЕЛЬНЫЕ С ГАЙКАМИ И ШАЙБАМИ</t>
  </si>
  <si>
    <t>64.3</t>
  </si>
  <si>
    <t>64.4</t>
  </si>
  <si>
    <t>64.5</t>
  </si>
  <si>
    <t>97117</t>
  </si>
  <si>
    <t>СТЕКЛОЛЕНТА ЛИПКАЯ ИЗОЛЯЦИОННАЯ НА ПОЛИКАСИНОВОМ КОМПАУНДЕ МАРКИ ЛСЭПЛ, ШИРИНОЙ 20-30 ММ, ТОЛЩИНОЙ ОТ 0,14 ДО 0,19 ММ ВКЛЮЧИТЕЛЬНО</t>
  </si>
  <si>
    <t>65</t>
  </si>
  <si>
    <t>РОЗЕТКА</t>
  </si>
  <si>
    <t>66</t>
  </si>
  <si>
    <t>ЗЕРКАЛО</t>
  </si>
  <si>
    <t>КОМП</t>
  </si>
  <si>
    <t>67</t>
  </si>
  <si>
    <t>СУШИЛКА</t>
  </si>
  <si>
    <t>68</t>
  </si>
  <si>
    <t>Ц0803-593-21 МИНСТРОЙ РУЗ 05.01.21 N 2</t>
  </si>
  <si>
    <t>СВЕТИЛЬНИК СВЕТОДИОДНЫЙ ПОТОЛОЧНЫЙ</t>
  </si>
  <si>
    <t>100 ШТ</t>
  </si>
  <si>
    <t>68.1</t>
  </si>
  <si>
    <t>68.2</t>
  </si>
  <si>
    <t>936199</t>
  </si>
  <si>
    <t>СВЕТИЛЬНИК СВЕТОДИОДНЫЙ</t>
  </si>
  <si>
    <t>РАЗДЕЛ 4. ТУАЛЕТ Ж</t>
  </si>
  <si>
    <t>69</t>
  </si>
  <si>
    <t>69.1</t>
  </si>
  <si>
    <t>69.2</t>
  </si>
  <si>
    <t>69.3</t>
  </si>
  <si>
    <t>69.4</t>
  </si>
  <si>
    <t>69.5</t>
  </si>
  <si>
    <t>69.6</t>
  </si>
  <si>
    <t>70</t>
  </si>
  <si>
    <t>70.1</t>
  </si>
  <si>
    <t>70.2</t>
  </si>
  <si>
    <t>70.3</t>
  </si>
  <si>
    <t>70.4</t>
  </si>
  <si>
    <t>70.5</t>
  </si>
  <si>
    <t>71</t>
  </si>
  <si>
    <t>71.1</t>
  </si>
  <si>
    <t>71.2</t>
  </si>
  <si>
    <t>71.3</t>
  </si>
  <si>
    <t>71.4</t>
  </si>
  <si>
    <t>71.5</t>
  </si>
  <si>
    <t>71.6</t>
  </si>
  <si>
    <t>71.7</t>
  </si>
  <si>
    <t>71.8</t>
  </si>
  <si>
    <t>71.9</t>
  </si>
  <si>
    <t>71.10</t>
  </si>
  <si>
    <t>71.11</t>
  </si>
  <si>
    <t>71.12</t>
  </si>
  <si>
    <t>72</t>
  </si>
  <si>
    <t>72.1</t>
  </si>
  <si>
    <t>72.2</t>
  </si>
  <si>
    <t>72.3</t>
  </si>
  <si>
    <t>72.4</t>
  </si>
  <si>
    <t>72.5</t>
  </si>
  <si>
    <t>73</t>
  </si>
  <si>
    <t>73.1</t>
  </si>
  <si>
    <t>73.2</t>
  </si>
  <si>
    <t>73.3</t>
  </si>
  <si>
    <t>73.4</t>
  </si>
  <si>
    <t>73.5</t>
  </si>
  <si>
    <t>73.6</t>
  </si>
  <si>
    <t>73.7</t>
  </si>
  <si>
    <t>73.8</t>
  </si>
  <si>
    <t>73.9</t>
  </si>
  <si>
    <t>73.10</t>
  </si>
  <si>
    <t>74</t>
  </si>
  <si>
    <t>74.1</t>
  </si>
  <si>
    <t>74.2</t>
  </si>
  <si>
    <t>74.3</t>
  </si>
  <si>
    <t>74.4</t>
  </si>
  <si>
    <t>74.5</t>
  </si>
  <si>
    <t>74.6</t>
  </si>
  <si>
    <t>75</t>
  </si>
  <si>
    <t>75.1</t>
  </si>
  <si>
    <t>75.2</t>
  </si>
  <si>
    <t>75.3</t>
  </si>
  <si>
    <t>75.4</t>
  </si>
  <si>
    <t>75.5</t>
  </si>
  <si>
    <t>76</t>
  </si>
  <si>
    <t>76.1</t>
  </si>
  <si>
    <t>76.2</t>
  </si>
  <si>
    <t>76.3</t>
  </si>
  <si>
    <t>76.4</t>
  </si>
  <si>
    <t>76.5</t>
  </si>
  <si>
    <t>76.6</t>
  </si>
  <si>
    <t>76.7</t>
  </si>
  <si>
    <t>77</t>
  </si>
  <si>
    <t>77.1</t>
  </si>
  <si>
    <t>77.2</t>
  </si>
  <si>
    <t>77.3</t>
  </si>
  <si>
    <t>77.4</t>
  </si>
  <si>
    <t>77.5</t>
  </si>
  <si>
    <t>77.6</t>
  </si>
  <si>
    <t>78</t>
  </si>
  <si>
    <t>78.1</t>
  </si>
  <si>
    <t>78.2</t>
  </si>
  <si>
    <t>78.3</t>
  </si>
  <si>
    <t>78.4</t>
  </si>
  <si>
    <t>78.5</t>
  </si>
  <si>
    <t>78.6</t>
  </si>
  <si>
    <t>78.7</t>
  </si>
  <si>
    <t>79</t>
  </si>
  <si>
    <t>79.1</t>
  </si>
  <si>
    <t>80</t>
  </si>
  <si>
    <t>81</t>
  </si>
  <si>
    <t>81.1</t>
  </si>
  <si>
    <t>81.2</t>
  </si>
  <si>
    <t>81.3</t>
  </si>
  <si>
    <t>81.4</t>
  </si>
  <si>
    <t>81.5</t>
  </si>
  <si>
    <t>81.6</t>
  </si>
  <si>
    <t>81.7</t>
  </si>
  <si>
    <t>81.8</t>
  </si>
  <si>
    <t>81.9</t>
  </si>
  <si>
    <t>81.10</t>
  </si>
  <si>
    <t>81.11</t>
  </si>
  <si>
    <t>81.12</t>
  </si>
  <si>
    <t>81.13</t>
  </si>
  <si>
    <t>81.14</t>
  </si>
  <si>
    <t>81.15</t>
  </si>
  <si>
    <t>81.16</t>
  </si>
  <si>
    <t>81.17</t>
  </si>
  <si>
    <t>81.18</t>
  </si>
  <si>
    <t>82</t>
  </si>
  <si>
    <t>82.1</t>
  </si>
  <si>
    <t>82.2</t>
  </si>
  <si>
    <t>82.3</t>
  </si>
  <si>
    <t>82.4</t>
  </si>
  <si>
    <t>82.5</t>
  </si>
  <si>
    <t>82.6</t>
  </si>
  <si>
    <t>82.7</t>
  </si>
  <si>
    <t>82.8</t>
  </si>
  <si>
    <t>82.9</t>
  </si>
  <si>
    <t>82.10</t>
  </si>
  <si>
    <t>82.11</t>
  </si>
  <si>
    <t>83</t>
  </si>
  <si>
    <t>83.1</t>
  </si>
  <si>
    <t>83.2</t>
  </si>
  <si>
    <t>83.3</t>
  </si>
  <si>
    <t>84</t>
  </si>
  <si>
    <t>85</t>
  </si>
  <si>
    <t>85.1</t>
  </si>
  <si>
    <t>85.2</t>
  </si>
  <si>
    <t>85.3</t>
  </si>
  <si>
    <t>85.4</t>
  </si>
  <si>
    <t>85.5</t>
  </si>
  <si>
    <t>86</t>
  </si>
  <si>
    <t>87</t>
  </si>
  <si>
    <t>88</t>
  </si>
  <si>
    <t>89</t>
  </si>
  <si>
    <t>89.1</t>
  </si>
  <si>
    <t>89.2</t>
  </si>
  <si>
    <t>ИТОГО ПО ЛОКАЛЬНОЙ РЕСУРСНОЙ ВЕДОМОСТИ:</t>
  </si>
  <si>
    <t>ТРУДОВЫЕ РЕСУРСЫ</t>
  </si>
  <si>
    <t>СТРОИТЕЛЬНЫЕ МАШИНЫ И МЕХАНИЗМЫ</t>
  </si>
  <si>
    <t>МАТЕРИАЛЬНЫЕ РЕСУРСЫ</t>
  </si>
  <si>
    <t>СТРОИТЕЛЬНЫЕ МАТЕРИАЛЫ И КОНСТРУКЦИИ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</si>
  <si>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</si>
  <si>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</si>
  <si>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</si>
  <si>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</si>
  <si>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</si>
  <si>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</si>
  <si>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</si>
  <si>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</si>
  <si>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</si>
  <si>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</si>
  <si>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</si>
  <si>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</si>
  <si>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</si>
  <si>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</si>
  <si>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</si>
  <si>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</si>
  <si>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</si>
  <si>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</si>
  <si>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</si>
  <si>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</si>
  <si>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</si>
  <si>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</si>
  <si>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113</t>
  </si>
  <si>
    <t>114</t>
  </si>
  <si>
    <t>115</t>
  </si>
  <si>
    <t>ОБОРУДОВАНИЕ</t>
  </si>
  <si>
    <t>117</t>
  </si>
  <si>
    <t>118</t>
  </si>
  <si>
    <t>СОСТАВИЛ</t>
  </si>
  <si>
    <t>________________ ________________</t>
  </si>
  <si>
    <t>ЛОКАЛЬНЫЙ РЕСУРСНЫЙ СМЕТНЫЙ РАСЧЕТ</t>
  </si>
  <si>
    <t xml:space="preserve">   № </t>
  </si>
  <si>
    <t>Сметная стоимость</t>
  </si>
  <si>
    <t>Составлен В ТЕКУЩИХ ЦЕНАХ</t>
  </si>
  <si>
    <t>СУМ</t>
  </si>
  <si>
    <t>ИТОГО ПО ЛОКАЛЬНОМУ РЕСУРСНОМУ РАСЧЕТУ, СОСТАВЛЕННОМУ НА ОСНОВЕ ЛОКАЛЬНОЙ РЕСУРСНОЙ ВЕДОМОСТИ N</t>
  </si>
  <si>
    <t>ИТОГО ПО ТРУДОВЫМ РЕСУРСАМ:</t>
  </si>
  <si>
    <t>ИТОГО ПО СТРОИТЕЛЬНЫМ МАШИНАМ:</t>
  </si>
  <si>
    <t>В Т.Ч. ЗАРАБОТНАЯ ПЛАТА МАШИНИСТОВ:</t>
  </si>
  <si>
    <t>ИТОГО ПО СТРОИТЕЛЬНЫМ МАТЕРИАЛАМ:</t>
  </si>
  <si>
    <t>ИТОГО ОБОРУДОВАНИЕ:</t>
  </si>
  <si>
    <t>ИТОГО ПРЯМЫЕ ЗАТРАТЫ</t>
  </si>
  <si>
    <t>"Капитальный ремонт санузлов в здание Юнусабадского ЦБУ АО "НБ ВЭД РУз</t>
  </si>
  <si>
    <t>ТРАНСПОРТНЫЕ РАСХОДЫ НА МАТЕРИАЛ:</t>
  </si>
  <si>
    <t>СТРОИТЕЛЬНЫЕ МАТЕРИАЛАМ:</t>
  </si>
  <si>
    <t>ТРАНСПОРТНЫЕ ОБОРУДОВАНИЯ:</t>
  </si>
  <si>
    <t>ИТОГО ПО ОБОРУДВАНИЮ:</t>
  </si>
  <si>
    <t>ПРОЧИЕ РАСХОДЫ ПОДРЯДЧИКА -</t>
  </si>
  <si>
    <t>ИТОГО С ПРОЧИМИ РАСХОДАМИ ПОДРЯДЧИКА:</t>
  </si>
  <si>
    <t>НДС</t>
  </si>
  <si>
    <t>ИТОГО ПО РЕСУРСНОМУ РАСЧЕТУ С НДС 12%:</t>
  </si>
  <si>
    <t>ОПРЕДЕЛЕНИЕ  СТОИМОСТИ  СТРОИТЕЛЬСТВА В  ТЕКУЩИХ  ЦЕНАХ</t>
  </si>
  <si>
    <t>по  локальным ресурсным ведомостям в текущих ценах</t>
  </si>
  <si>
    <t>Стартовая стоимость строительства объекта определена в соответствии с Постановлением Кабинета Министров от 11.06.2003 года N 261 « О переходе на договорные текущие цены при реализации инвестиционных проектов», Постановлением Кабинета Министров от 12.05.20</t>
  </si>
  <si>
    <t xml:space="preserve">Постановлением Кабинета Министров от 12.05.2004 года N 226 « О внесении изменений в некоторые решения Правительства Республики Узбекистан» и  Правилами определения стоимости строительства в договорных текущих ценах ШНК 4.01.16-09. </t>
  </si>
  <si>
    <t>Стоимость объекта определена по  "ресурсному методу" на основании разработанной документации:
номенклатуре и количеству оборудования;
нормативной трудоемкости;
затратам на эксплуатацию машин и механизмов;
номенклатуре и количеству строительных материалов,</t>
  </si>
  <si>
    <t>Расчет стоимости объекта в текущих ценах производится по формуле:</t>
  </si>
  <si>
    <t>С = (Со + См + Сзп + Сэм + Сп + Пп + Ср) х Кр</t>
  </si>
  <si>
    <t>где:</t>
  </si>
  <si>
    <t>Со - затраты на оборудование, мебель и инвентарь при строительстве под «ключ»;</t>
  </si>
  <si>
    <t>См - затраты на строительные материалы, изделия и конструкции;</t>
  </si>
  <si>
    <t>Сзп - затраты на основную заработную плату с учетом начислений на соци-альное страхование;</t>
  </si>
  <si>
    <t>Сэм - затраты на эксплуатацию машин и механизмов;</t>
  </si>
  <si>
    <t>Сп - прочие затраты производственного характера;</t>
  </si>
  <si>
    <t>Пп - прочие затраты подрядчика;</t>
  </si>
  <si>
    <t>Ср - затраты на страхование строительства объектов на время строительства;</t>
  </si>
  <si>
    <t>Кр - коэффициент риска, определяемый исходя из прогнозируемого индекса роста цен в строительстве на очередной год.</t>
  </si>
  <si>
    <t>Затраты на заработную плату:</t>
  </si>
  <si>
    <t>Определяются путем умножения трудозатрат рабочих-строителей на текущую стоимость 1 человеко-часа (в сумах)</t>
  </si>
  <si>
    <t xml:space="preserve"> на коэффициент, учитывающий размер отчисления на социальное страхование по формуле:</t>
  </si>
  <si>
    <t>Сзп = Траб х Сч х Ксс,</t>
  </si>
  <si>
    <t>Траб - трудозатраты рабочих-строителей, определяемые в составе ресурсных смет;</t>
  </si>
  <si>
    <t xml:space="preserve">Сч - среднечасовая заработная плата рабочих-строителей, исчисляется исходя из уровня </t>
  </si>
  <si>
    <t>среднестатистической месячной заработной платы строителей по региону;</t>
  </si>
  <si>
    <t>Ксс - коэффициент, учитывающий размер отчислений на социальный налог (12%).</t>
  </si>
  <si>
    <t>Исчисление среднечасовой заработной платы производится по формуле:</t>
  </si>
  <si>
    <t>Сч = Змс : Ф,</t>
  </si>
  <si>
    <t>Змс - среднечасовая заработная плата рабочих-строителей по региону;</t>
  </si>
  <si>
    <t xml:space="preserve">Ф - среднемесячный фонд рабочего времени в часах по данным Министерства труда </t>
  </si>
  <si>
    <t>и социальной защиты населения Республики Узбекистан.</t>
  </si>
  <si>
    <r>
      <t xml:space="preserve">Среднечасовая зарплата с учетом соц.страха          </t>
    </r>
    <r>
      <rPr>
        <sz val="12"/>
        <rFont val="Calibri"/>
        <family val="2"/>
        <charset val="204"/>
      </rPr>
      <t>Сч=</t>
    </r>
  </si>
  <si>
    <t>сум/час</t>
  </si>
  <si>
    <t>Траб=</t>
  </si>
  <si>
    <t>Чел.Час</t>
  </si>
  <si>
    <t>Сзп =</t>
  </si>
  <si>
    <t>сум</t>
  </si>
  <si>
    <t>Затраты на эксплуатацию машин и механизмов</t>
  </si>
  <si>
    <t>Стоимость затрат на эксплуатацию машин и механизмов при определении стоимости строительства объекта</t>
  </si>
  <si>
    <t xml:space="preserve"> принимается по текущим ценам, исходя из нормативной потребности в машино-часах по ресурсной смете</t>
  </si>
  <si>
    <t xml:space="preserve"> и среднесложившейся по региону цены машино-часа соответствующего вида машин по формуле:</t>
  </si>
  <si>
    <t>Сэм = ЭМ х Цпр,</t>
  </si>
  <si>
    <t>ЭМ - объем эксплуатации машин и механизмов в часах;</t>
  </si>
  <si>
    <t>Цпр - текущие цены на эксплуатацию машин и механизмов в час/сум.</t>
  </si>
  <si>
    <r>
      <t xml:space="preserve">Стоимость затрат на эксплуатацию машин и механизмов </t>
    </r>
    <r>
      <rPr>
        <i/>
        <sz val="12"/>
        <rFont val="Calibri"/>
        <family val="2"/>
        <charset val="204"/>
      </rPr>
      <t>(взята из ресурсных ведомостей ).</t>
    </r>
  </si>
  <si>
    <t>Сэм =</t>
  </si>
  <si>
    <t>Затраты на приобретение строительных материалов, изделий и конструкций</t>
  </si>
  <si>
    <t>Затраты на строительные материалы, изделия и конструкции определяются на основе фактических показателей</t>
  </si>
  <si>
    <t xml:space="preserve">согласно сводному ресурсному расчету, разрабатываемому в составе рабочей документации с прим. средних </t>
  </si>
  <si>
    <t>цен на единицу, сложившихся в данном регионе, по формуле:</t>
  </si>
  <si>
    <t xml:space="preserve">См = См1 + См2 + СмЗ +...+ Смп </t>
  </si>
  <si>
    <t>См1, См2, СмЗ, Смп - стоимость отдельных видов строительных материалов и конструкции:</t>
  </si>
  <si>
    <t>Смп = N х Цср,</t>
  </si>
  <si>
    <t xml:space="preserve">N - количество отдельного вида строительного материала (изделия, конструкции), </t>
  </si>
  <si>
    <t>требуемого для строительства объекта;</t>
  </si>
  <si>
    <t>Цср - средняя цена на единицу строительного материала (изделия, конструкции).</t>
  </si>
  <si>
    <t>Стоимость строительных материалов  (взята из ресурсных ведомостей ).</t>
  </si>
  <si>
    <t xml:space="preserve">См = </t>
  </si>
  <si>
    <t>Затраты на приобретение оборудования</t>
  </si>
  <si>
    <t>Со = Со1 + Со2 + СоЗ +...+ СоN</t>
  </si>
  <si>
    <t>Со1, Со2, СоЗ, СоN - стоимость отдельных видов оборудования:</t>
  </si>
  <si>
    <t>СоN = N х Цср,</t>
  </si>
  <si>
    <t xml:space="preserve">N - количество отдельного вида  оборудования (изделия, конструкции), </t>
  </si>
  <si>
    <t>Цср - средняя цена на единицу  оборудования (изделия, конструкции).</t>
  </si>
  <si>
    <r>
      <t xml:space="preserve">Стоимость оборудования </t>
    </r>
    <r>
      <rPr>
        <i/>
        <sz val="12"/>
        <rFont val="Calibri"/>
        <family val="2"/>
        <charset val="204"/>
      </rPr>
      <t xml:space="preserve">  (взята из ресурсных ведомостей ).</t>
    </r>
  </si>
  <si>
    <t xml:space="preserve">Со = </t>
  </si>
  <si>
    <t>СТРУКТУРА    ПРЯМЫХ    ЗАТРАТ</t>
  </si>
  <si>
    <t>Затраты на основную заработную плату с учетом начислений на социальное страхование (Сзп)</t>
  </si>
  <si>
    <t>Затраты на эксплуатацию машин и механизмов (Сэм)</t>
  </si>
  <si>
    <t>Затраты на строительные материалы, изделия и конструкции (См)</t>
  </si>
  <si>
    <t>Транспортные  и заготовительно-складские расходы на материалы (Стр)</t>
  </si>
  <si>
    <t>Затраты на оборудование, мебель и инвентарь   (Со)</t>
  </si>
  <si>
    <t>Местные материалы</t>
  </si>
  <si>
    <t>Транспортные расходы на местные материалы</t>
  </si>
  <si>
    <t>Заготовительно-складские расходы на местные материалы</t>
  </si>
  <si>
    <t>Транспортные и заготовительно-складские расходы на оборудование (Со)</t>
  </si>
  <si>
    <t>Перевозка грузов</t>
  </si>
  <si>
    <t>ИТОГО ПРЯМЫХ ЗАТРАТ:</t>
  </si>
  <si>
    <t xml:space="preserve">Прочие затраты производственного характера   (Сп)  составляют  : </t>
  </si>
  <si>
    <t>1. Временные  здания  и сооружения  (ШНК  4.09-06,  приложение 1,  поз.16 = 3,2% от СМР)</t>
  </si>
  <si>
    <t>2. Производство  работ в зимнее время  (ШНК  4.07-06,  табл. 3 поз. 4а = 0,7% от СМР с коэфф  0,7)</t>
  </si>
  <si>
    <r>
      <t xml:space="preserve">Сп = </t>
    </r>
    <r>
      <rPr>
        <sz val="14"/>
        <rFont val="Calibri"/>
        <family val="2"/>
        <charset val="204"/>
      </rPr>
      <t xml:space="preserve"> (См + Сзп + Сэм + Стр)  х  N</t>
    </r>
  </si>
  <si>
    <r>
      <t xml:space="preserve">Сп  </t>
    </r>
    <r>
      <rPr>
        <sz val="14"/>
        <rFont val="Calibri"/>
        <family val="2"/>
        <charset val="204"/>
      </rPr>
      <t xml:space="preserve">= </t>
    </r>
  </si>
  <si>
    <t>Прочие затраты подрядчика</t>
  </si>
  <si>
    <t xml:space="preserve">Прочие затраты и расходы Подрядчика </t>
  </si>
  <si>
    <t>Пп =</t>
  </si>
  <si>
    <t xml:space="preserve">(Сзп + Сэм + См + Стр) х </t>
  </si>
  <si>
    <t xml:space="preserve">Пп  = </t>
  </si>
  <si>
    <t>Итого  с  прочими  подрядчика :</t>
  </si>
  <si>
    <t>7 Затраты  на  страхование строительства объекта</t>
  </si>
  <si>
    <t>Затраты на  страхование строительства объекта (Ср)  в  соответствии с  действующим положением</t>
  </si>
  <si>
    <t>(ШНК 4.01.16-09)  принимается  в  размере  0,4%  с к=0,8</t>
  </si>
  <si>
    <r>
      <t>Ср =</t>
    </r>
    <r>
      <rPr>
        <sz val="12"/>
        <rFont val="Calibri"/>
        <family val="2"/>
        <charset val="204"/>
      </rPr>
      <t xml:space="preserve"> (См + Сзп + Сэм + Со + Сп + Пп) х 0,8 х 0,4%</t>
    </r>
  </si>
  <si>
    <t>Ср=</t>
  </si>
  <si>
    <t>8 Коэффициент  риска</t>
  </si>
  <si>
    <t xml:space="preserve">Коэффициент  риска  Кр  составляет  </t>
  </si>
  <si>
    <t>К р=</t>
  </si>
  <si>
    <t>Сум</t>
  </si>
  <si>
    <t>С = (Сзп + Сэм + См +  Пп )</t>
  </si>
  <si>
    <t>ВСЕГО СТОИМОСТЬ без НДС</t>
  </si>
  <si>
    <t>С=</t>
  </si>
  <si>
    <t>Прочие затраты Заказчика</t>
  </si>
  <si>
    <t>Всего стоимость строительства в текущих ценах с НДС и прочими затратами Заказчика</t>
  </si>
  <si>
    <t>Прочие затраты заказчика</t>
  </si>
  <si>
    <t>Прочие затраты заказчика (Пзз) составляют:</t>
  </si>
  <si>
    <t xml:space="preserve">(ШНК 4.01.16-09) </t>
  </si>
  <si>
    <t>1      Затраты на Госархстройнадзор 0,1% от  СМР</t>
  </si>
  <si>
    <t>Проектные затраты без НДС :</t>
  </si>
  <si>
    <t>ТЭО</t>
  </si>
  <si>
    <t>Р.Д</t>
  </si>
  <si>
    <t>Авторский  надзор</t>
  </si>
  <si>
    <t>Техническое сопровождение</t>
  </si>
  <si>
    <t>Технический  надзор</t>
  </si>
  <si>
    <t>Экспертиза  от  ПИР</t>
  </si>
  <si>
    <t>Экологическая  экспертиза</t>
  </si>
  <si>
    <t>Итого:</t>
  </si>
  <si>
    <t>Пзз =</t>
  </si>
  <si>
    <t>Ц =С + Пзз</t>
  </si>
  <si>
    <t>ВСЕГО СТОИМОСТЬ (БЕЗ  НДС)</t>
  </si>
  <si>
    <t>Ц =</t>
  </si>
  <si>
    <t>ВСЕГО СТОИМОСТЬ (с  НДС 20%)</t>
  </si>
  <si>
    <t xml:space="preserve">      </t>
  </si>
  <si>
    <t>СТАРТОВАЯ СТОИМОСТЬ СТРОИТЕЛЬСТВА</t>
  </si>
  <si>
    <t>В ДОГОВОРНЫХ ТЕКУЩИХ ЦЕНАХ ПО ОБЪЕКТУ :</t>
  </si>
  <si>
    <t>№№</t>
  </si>
  <si>
    <t>НАИМЕНОВАНИЕ ЗАТРАТ</t>
  </si>
  <si>
    <t>Затраты на оборудование, мебель и инвентарь,                                                                                                                                                                                                                                                            с учетом транспортных и заготовительно-складских расходов</t>
  </si>
  <si>
    <t>Затраты на строительные материалы, изделия и конструкции, с учетом транспортных и заготовительно-складских расходов</t>
  </si>
  <si>
    <t>Затраты на основную заработную плату с учетом начислений на социальное страхование</t>
  </si>
  <si>
    <t>Затраты на эксплуатацию машин и механизмов (с учетом зарплаты машинистов), перевозку грузов</t>
  </si>
  <si>
    <t>Итого прямых затрат</t>
  </si>
  <si>
    <t>Затраты на страхование строительства объектов 0,4%  с К=0,8</t>
  </si>
  <si>
    <t>ИТОГО  стоимость строительства в текущих ценах без НДС</t>
  </si>
  <si>
    <t>ВСЕГО стоимость строительства в текущих ценах с НДС и прочими затратами Заказчика</t>
  </si>
  <si>
    <t>В соответствии с Постановлением Кабинета Министров от 11.06.03г.№ 261 " О переходе на договорные текущие цены при реализации</t>
  </si>
  <si>
    <t xml:space="preserve">инвестиционных проектов, осуществляемых за счет централизованных  капитальных  вложений",  стоимость строительства объекта </t>
  </si>
  <si>
    <r>
      <t>является</t>
    </r>
    <r>
      <rPr>
        <u/>
        <sz val="9"/>
        <rFont val="Arial Narrow"/>
        <family val="2"/>
        <charset val="204"/>
      </rPr>
      <t xml:space="preserve"> </t>
    </r>
    <r>
      <rPr>
        <b/>
        <u/>
        <sz val="9"/>
        <rFont val="Arial Narrow"/>
        <family val="2"/>
        <charset val="204"/>
      </rPr>
      <t>рекомендуемой</t>
    </r>
    <r>
      <rPr>
        <u/>
        <sz val="9"/>
        <rFont val="Arial Narrow"/>
        <family val="2"/>
        <charset val="204"/>
      </rPr>
      <t xml:space="preserve"> </t>
    </r>
    <r>
      <rPr>
        <sz val="9"/>
        <rFont val="Arial Narrow"/>
        <family val="2"/>
        <charset val="204"/>
      </rPr>
      <t>для заключения договоров между Заказчиком и Подрядчиком, и уточняются по договорной стоимости</t>
    </r>
  </si>
  <si>
    <t>производства работ по результатам тендерных опросов</t>
  </si>
  <si>
    <t>ЗАКАЗЧИК:</t>
  </si>
  <si>
    <t>_______________________________</t>
  </si>
  <si>
    <t>________________</t>
  </si>
  <si>
    <t>наименование организации                       ________________</t>
  </si>
  <si>
    <t>Ф.И.О. руководителя</t>
  </si>
  <si>
    <t xml:space="preserve">                                                                         подпись</t>
  </si>
  <si>
    <t>ИСПОЛНИТЕЛЬ</t>
  </si>
  <si>
    <t xml:space="preserve">                                                              </t>
  </si>
  <si>
    <t xml:space="preserve">                               </t>
  </si>
  <si>
    <t xml:space="preserve">"УТВЕРЖДАЮ"   </t>
  </si>
  <si>
    <t xml:space="preserve">Управляющий                                                                                                                                                                                                 ________________________________                                                                                                                                                                                                                                                                                                  ____________  _________________                                                                                                                                                                      "______"_____________2025 г    </t>
  </si>
  <si>
    <t>ДЕФЕКТНЫЙ АКТ</t>
  </si>
  <si>
    <t xml:space="preserve">Главный бухгалтер:                                                          ________________   ____________________                                                                                      </t>
  </si>
  <si>
    <t xml:space="preserve">Инжинер по строительной части :                                 ________________   ____________________                                                                 </t>
  </si>
  <si>
    <t xml:space="preserve">Начальник по хоз.части:                                                 ________________   ____________________                                                                          </t>
  </si>
  <si>
    <t xml:space="preserve">ГИП ООО "SIMPLE LINE"                                             ________________   ____________________                               
</t>
  </si>
  <si>
    <t>КАПИТАЛЬНЫЙ РЕМОНТ</t>
  </si>
  <si>
    <t>Капитальный ремонт санузлов в здание Юнусабадского ЦБУ АО "НБ ВЭД Руз"</t>
  </si>
  <si>
    <t>СТОИМОСТЬ
СУМ</t>
  </si>
  <si>
    <t>Прочие затраты производственного характера 0%</t>
  </si>
  <si>
    <t>Прочие затраты и расходы Подрядчика 17,27%</t>
  </si>
  <si>
    <t>Затраты для учета коэффициента риска, определяемого исходя из прогнозируемого индекса роста цен в строительстве 0%</t>
  </si>
  <si>
    <t>НДС 12%</t>
  </si>
  <si>
    <t>ИТОГО  стоимость строительства в текущих ценах с НДС 12%</t>
  </si>
  <si>
    <t>КАПИТАЛНЫЙ РЕМОНТ</t>
  </si>
  <si>
    <r>
      <t xml:space="preserve">Мы ниже подписавшиеся представители Заказчика;  Зам.директор ________________ Главный бухгалтер____________________, Инжинер по строительной части ______________________,  Начальник по хоз.части   _____________________,   произвели осмотр объекта и установили необходимые работы, материалы и оборудования для выполнения работ по </t>
    </r>
    <r>
      <rPr>
        <b/>
        <sz val="10"/>
        <color indexed="8"/>
        <rFont val="Times New Roman"/>
        <family val="1"/>
        <charset val="204"/>
      </rPr>
      <t>«Тошкент шахар, Юнусобод тумани, 11-мавзе, Янгишахар кўчаси 32-А уй манзилида жойлашган АЖ "Ўзбекситон Республикаси, Ташқи иқтисодий фаолият Миллий Банки" Юнусобод филиали биноси санузел қисмини мукаммал таъмирлаш»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</si>
</sst>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0.0000"/>
    <numFmt numFmtId="165" formatCode="_-* #,##0\ _₽_-;\-* #,##0\ _₽_-;_-* &quot;-&quot;??\ _₽_-;_-@_-"/>
    <numFmt numFmtId="166" formatCode="_-* #,##0.00_р_._-;\-* #,##0.00_р_._-;_-* &quot;-&quot;??_р_._-;_-@_-"/>
    <numFmt numFmtId="167" formatCode="#,##0.000"/>
    <numFmt numFmtId="168" formatCode="_-* #,##0.000_р_._-;\-* #,##0.000_р_._-;_-* &quot;-&quot;??_р_._-;_-@_-"/>
    <numFmt numFmtId="169" formatCode="#,##0.000_р_."/>
    <numFmt numFmtId="170" formatCode="_-* #,##0_р_._-;\-* #,##0_р_._-;_-* &quot;-&quot;??_р_._-;_-@_-"/>
  </numFmts>
  <fonts count="81" x14ac:knownFonts="1">
    <font>
      <sz val="10"/>
      <name val="Times New Roman Cyr"/>
      <family val="1"/>
      <charset val="204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name val="Times New Roman Cyr"/>
      <family val="1"/>
      <charset val="204"/>
    </font>
    <font>
      <sz val="9"/>
      <name val="Times New Roman Cyr"/>
      <family val="1"/>
      <charset val="204"/>
    </font>
    <font>
      <sz val="8"/>
      <name val="Arial"/>
      <family val="2"/>
      <charset val="204"/>
    </font>
    <font>
      <b/>
      <sz val="12"/>
      <name val="Times New Roman Cyr"/>
      <family val="1"/>
      <charset val="204"/>
    </font>
    <font>
      <sz val="12"/>
      <name val="Times New Roman Cyr"/>
      <family val="1"/>
      <charset val="204"/>
    </font>
    <font>
      <b/>
      <sz val="11"/>
      <name val="Times New Roman Cyr"/>
      <charset val="204"/>
    </font>
    <font>
      <b/>
      <sz val="9"/>
      <name val="Times New Roman Cyr"/>
      <family val="1"/>
      <charset val="204"/>
    </font>
    <font>
      <b/>
      <u/>
      <sz val="12"/>
      <name val="Times New Roman Cyr"/>
      <family val="1"/>
      <charset val="204"/>
    </font>
    <font>
      <b/>
      <sz val="10"/>
      <name val="Times New Roman Cyr"/>
      <family val="1"/>
      <charset val="204"/>
    </font>
    <font>
      <sz val="10"/>
      <name val="Times New Roman Cyr"/>
      <charset val="204"/>
    </font>
    <font>
      <sz val="9"/>
      <color rgb="FF800080"/>
      <name val="Times New Roman Cyr"/>
      <charset val="204"/>
    </font>
    <font>
      <sz val="10"/>
      <color rgb="FF000080"/>
      <name val="Times New Roman Cyr"/>
      <charset val="204"/>
    </font>
    <font>
      <sz val="10"/>
      <color rgb="FF003300"/>
      <name val="Times New Roman Cyr"/>
      <charset val="204"/>
    </font>
    <font>
      <sz val="9"/>
      <color rgb="FF003300"/>
      <name val="Times New Roman Cyr"/>
      <charset val="204"/>
    </font>
    <font>
      <sz val="9"/>
      <color rgb="FF000080"/>
      <name val="Times New Roman Cyr"/>
      <charset val="204"/>
    </font>
    <font>
      <sz val="9"/>
      <name val="Times New Roman Cyr"/>
      <charset val="204"/>
    </font>
    <font>
      <b/>
      <sz val="9"/>
      <name val="Times New Roman Cyr"/>
      <charset val="204"/>
    </font>
    <font>
      <b/>
      <sz val="10"/>
      <name val="Times New Roman Cyr"/>
      <charset val="204"/>
    </font>
    <font>
      <sz val="12"/>
      <name val="Times New Roman"/>
      <family val="1"/>
      <charset val="204"/>
    </font>
    <font>
      <b/>
      <sz val="14"/>
      <color rgb="FF0000FF"/>
      <name val="Calibri"/>
      <family val="2"/>
      <charset val="204"/>
    </font>
    <font>
      <sz val="10"/>
      <name val="Calibri"/>
      <family val="2"/>
      <charset val="204"/>
    </font>
    <font>
      <sz val="12"/>
      <name val="Calibri"/>
      <family val="2"/>
      <charset val="204"/>
    </font>
    <font>
      <sz val="11"/>
      <name val="Calibri"/>
      <family val="2"/>
      <charset val="204"/>
    </font>
    <font>
      <sz val="8"/>
      <name val="Calibri"/>
      <family val="2"/>
      <charset val="204"/>
    </font>
    <font>
      <b/>
      <sz val="14"/>
      <name val="Calibri"/>
      <family val="2"/>
      <charset val="204"/>
    </font>
    <font>
      <sz val="10"/>
      <color rgb="FFFFFFFF"/>
      <name val="Calibri"/>
      <family val="2"/>
      <charset val="204"/>
    </font>
    <font>
      <sz val="2"/>
      <name val="Calibri"/>
      <family val="2"/>
      <charset val="204"/>
    </font>
    <font>
      <i/>
      <sz val="10"/>
      <name val="Calibri"/>
      <family val="2"/>
      <charset val="204"/>
    </font>
    <font>
      <sz val="5"/>
      <name val="Calibri"/>
      <family val="2"/>
      <charset val="204"/>
    </font>
    <font>
      <i/>
      <sz val="5"/>
      <name val="Calibri"/>
      <family val="2"/>
      <charset val="204"/>
    </font>
    <font>
      <sz val="14"/>
      <name val="Calibri"/>
      <family val="2"/>
      <charset val="204"/>
    </font>
    <font>
      <sz val="10"/>
      <name val="Arial Cyr"/>
      <charset val="204"/>
    </font>
    <font>
      <u/>
      <sz val="12"/>
      <name val="Calibri"/>
      <family val="2"/>
      <charset val="204"/>
    </font>
    <font>
      <i/>
      <sz val="12"/>
      <name val="Calibri"/>
      <family val="2"/>
      <charset val="204"/>
    </font>
    <font>
      <sz val="16"/>
      <name val="Calibri"/>
      <family val="2"/>
      <charset val="204"/>
    </font>
    <font>
      <sz val="16"/>
      <color rgb="FFFFFFFF"/>
      <name val="Calibri"/>
      <family val="2"/>
      <charset val="204"/>
    </font>
    <font>
      <b/>
      <sz val="12"/>
      <name val="Calibri"/>
      <family val="2"/>
      <charset val="204"/>
    </font>
    <font>
      <sz val="7"/>
      <name val="Calibri"/>
      <family val="2"/>
      <charset val="204"/>
    </font>
    <font>
      <sz val="7"/>
      <color rgb="FFFFFFFF"/>
      <name val="Calibri"/>
      <family val="2"/>
      <charset val="204"/>
    </font>
    <font>
      <sz val="12"/>
      <color rgb="FFFF0000"/>
      <name val="Calibri"/>
      <family val="2"/>
      <charset val="204"/>
    </font>
    <font>
      <b/>
      <sz val="16"/>
      <name val="Calibri"/>
      <family val="2"/>
      <charset val="204"/>
    </font>
    <font>
      <sz val="12"/>
      <name val="Arial Narrow"/>
      <family val="2"/>
      <charset val="204"/>
    </font>
    <font>
      <sz val="10"/>
      <color rgb="FF0000FF"/>
      <name val="Calibri"/>
      <family val="2"/>
      <charset val="204"/>
    </font>
    <font>
      <sz val="13"/>
      <name val="Calibri"/>
      <family val="2"/>
      <charset val="204"/>
    </font>
    <font>
      <sz val="12"/>
      <name val="Arial"/>
      <family val="2"/>
      <charset val="204"/>
    </font>
    <font>
      <sz val="12"/>
      <color rgb="FFFFFFFF"/>
      <name val="Calibri"/>
      <family val="2"/>
      <charset val="204"/>
    </font>
    <font>
      <sz val="18"/>
      <name val="Calibri"/>
      <family val="2"/>
      <charset val="204"/>
    </font>
    <font>
      <b/>
      <sz val="12"/>
      <name val="Arial Narrow"/>
      <family val="2"/>
      <charset val="204"/>
    </font>
    <font>
      <b/>
      <sz val="11"/>
      <name val="Arial Narrow"/>
      <family val="2"/>
      <charset val="204"/>
    </font>
    <font>
      <sz val="11"/>
      <name val="Arial Narrow"/>
      <family val="2"/>
      <charset val="204"/>
    </font>
    <font>
      <sz val="10"/>
      <name val="Arial Narrow"/>
      <family val="2"/>
      <charset val="204"/>
    </font>
    <font>
      <b/>
      <sz val="13"/>
      <name val="Arial Narrow"/>
      <family val="2"/>
      <charset val="204"/>
    </font>
    <font>
      <sz val="5"/>
      <name val="Arial Narrow"/>
      <family val="2"/>
      <charset val="204"/>
    </font>
    <font>
      <sz val="8"/>
      <name val="Arial Narrow"/>
      <family val="2"/>
      <charset val="204"/>
    </font>
    <font>
      <sz val="9"/>
      <name val="Arial Narrow"/>
      <family val="2"/>
      <charset val="204"/>
    </font>
    <font>
      <u/>
      <sz val="9"/>
      <name val="Arial Narrow"/>
      <family val="2"/>
      <charset val="204"/>
    </font>
    <font>
      <b/>
      <u/>
      <sz val="9"/>
      <name val="Arial Narrow"/>
      <family val="2"/>
      <charset val="204"/>
    </font>
    <font>
      <u/>
      <sz val="11"/>
      <name val="Arial Narrow"/>
      <family val="2"/>
      <charset val="204"/>
    </font>
    <font>
      <sz val="1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9"/>
      <name val="Arial"/>
      <family val="2"/>
      <charset val="204"/>
    </font>
    <font>
      <b/>
      <sz val="11"/>
      <color rgb="FF000000"/>
      <name val="Times New Roman"/>
      <family val="1"/>
      <charset val="204"/>
    </font>
  </fonts>
  <fills count="4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FFFF"/>
        <bgColor rgb="FFCCFFFF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969696"/>
        <bgColor rgb="FF000000"/>
      </patternFill>
    </fill>
    <fill>
      <patternFill patternType="solid">
        <fgColor rgb="FF808080"/>
        <bgColor rgb="FF000000"/>
      </patternFill>
    </fill>
  </fills>
  <borders count="5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rgb="FF000000"/>
      </bottom>
      <diagonal/>
    </border>
    <border>
      <left/>
      <right/>
      <top style="thin">
        <color indexed="64"/>
      </top>
      <bottom style="hair">
        <color rgb="FF000000"/>
      </bottom>
      <diagonal/>
    </border>
    <border>
      <left/>
      <right style="hair">
        <color rgb="FF000000"/>
      </right>
      <top style="thin">
        <color indexed="64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dashed">
        <color rgb="FF333399"/>
      </top>
      <bottom style="hair">
        <color rgb="FF000000"/>
      </bottom>
      <diagonal/>
    </border>
    <border>
      <left/>
      <right style="hair">
        <color rgb="FF000000"/>
      </right>
      <top style="dashed">
        <color rgb="FF333399"/>
      </top>
      <bottom style="hair">
        <color rgb="FF000000"/>
      </bottom>
      <diagonal/>
    </border>
    <border>
      <left style="hair">
        <color rgb="FF000000"/>
      </left>
      <right/>
      <top style="double">
        <color rgb="FF000000"/>
      </top>
      <bottom style="hair">
        <color rgb="FF000000"/>
      </bottom>
      <diagonal/>
    </border>
    <border>
      <left/>
      <right/>
      <top style="double">
        <color rgb="FF000000"/>
      </top>
      <bottom style="hair">
        <color rgb="FF000000"/>
      </bottom>
      <diagonal/>
    </border>
    <border>
      <left/>
      <right style="hair">
        <color rgb="FF000000"/>
      </right>
      <top style="double">
        <color rgb="FF000000"/>
      </top>
      <bottom style="hair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rgb="FF000000"/>
      </left>
      <right/>
      <top style="hair">
        <color rgb="FF000000"/>
      </top>
      <bottom style="dashed">
        <color rgb="FF333399"/>
      </bottom>
      <diagonal/>
    </border>
    <border>
      <left/>
      <right style="hair">
        <color rgb="FF000000"/>
      </right>
      <top style="hair">
        <color rgb="FF000000"/>
      </top>
      <bottom style="dashed">
        <color rgb="FF333399"/>
      </bottom>
      <diagonal/>
    </border>
    <border>
      <left style="hair">
        <color rgb="FF000000"/>
      </left>
      <right/>
      <top style="hair">
        <color rgb="FF000000"/>
      </top>
      <bottom style="double">
        <color rgb="FF000000"/>
      </bottom>
      <diagonal/>
    </border>
    <border>
      <left/>
      <right/>
      <top style="hair">
        <color rgb="FF000000"/>
      </top>
      <bottom style="double">
        <color rgb="FF000000"/>
      </bottom>
      <diagonal/>
    </border>
    <border>
      <left/>
      <right style="hair">
        <color rgb="FF000000"/>
      </right>
      <top style="hair">
        <color rgb="FF000000"/>
      </top>
      <bottom style="double">
        <color rgb="FF000000"/>
      </bottom>
      <diagonal/>
    </border>
    <border>
      <left/>
      <right/>
      <top/>
      <bottom style="hair">
        <color rgb="FFC0C0C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hair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50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36" fillId="0" borderId="0"/>
    <xf numFmtId="0" fontId="27" fillId="0" borderId="0"/>
    <xf numFmtId="166" fontId="49" fillId="0" borderId="0" applyFont="0" applyFill="0" applyBorder="0" applyAlignment="0" applyProtection="0"/>
    <xf numFmtId="0" fontId="49" fillId="0" borderId="0"/>
    <xf numFmtId="0" fontId="27" fillId="0" borderId="0"/>
    <xf numFmtId="0" fontId="76" fillId="0" borderId="0"/>
    <xf numFmtId="0" fontId="49" fillId="0" borderId="0"/>
    <xf numFmtId="0" fontId="76" fillId="0" borderId="0"/>
  </cellStyleXfs>
  <cellXfs count="374">
    <xf numFmtId="0" fontId="18" fillId="0" borderId="0" xfId="0" applyFont="1"/>
    <xf numFmtId="0" fontId="18" fillId="0" borderId="0" xfId="0" applyFont="1" applyAlignment="1">
      <alignment vertical="top"/>
    </xf>
    <xf numFmtId="0" fontId="0" fillId="0" borderId="0" xfId="0" applyAlignment="1">
      <alignment vertical="top"/>
    </xf>
    <xf numFmtId="0" fontId="0" fillId="0" borderId="0" xfId="0" applyAlignment="1">
      <alignment horizontal="right" vertical="top"/>
    </xf>
    <xf numFmtId="0" fontId="19" fillId="0" borderId="0" xfId="0" applyFont="1" applyAlignment="1">
      <alignment vertical="top"/>
    </xf>
    <xf numFmtId="0" fontId="19" fillId="0" borderId="0" xfId="0" applyFont="1" applyAlignment="1">
      <alignment horizontal="center" vertical="top" wrapText="1"/>
    </xf>
    <xf numFmtId="0" fontId="0" fillId="0" borderId="0" xfId="0" applyAlignment="1">
      <alignment horizontal="left" vertical="top"/>
    </xf>
    <xf numFmtId="0" fontId="0" fillId="0" borderId="0" xfId="0" applyAlignment="1">
      <alignment horizontal="center" vertical="top"/>
    </xf>
    <xf numFmtId="0" fontId="21" fillId="0" borderId="0" xfId="0" applyFont="1" applyAlignment="1">
      <alignment horizontal="right" vertical="top"/>
    </xf>
    <xf numFmtId="0" fontId="19" fillId="0" borderId="0" xfId="0" applyFont="1" applyAlignment="1">
      <alignment horizontal="right" vertical="top"/>
    </xf>
    <xf numFmtId="0" fontId="18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9" fillId="33" borderId="16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/>
    </xf>
    <xf numFmtId="0" fontId="24" fillId="33" borderId="17" xfId="0" applyFont="1" applyFill="1" applyBorder="1" applyAlignment="1">
      <alignment horizontal="center" vertical="center" wrapText="1"/>
    </xf>
    <xf numFmtId="0" fontId="24" fillId="33" borderId="16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/>
    <xf numFmtId="0" fontId="26" fillId="0" borderId="25" xfId="0" applyFont="1" applyBorder="1" applyAlignment="1">
      <alignment horizontal="center" vertical="top" wrapText="1"/>
    </xf>
    <xf numFmtId="0" fontId="26" fillId="0" borderId="26" xfId="0" applyFont="1" applyBorder="1" applyAlignment="1">
      <alignment horizontal="left" vertical="top" wrapText="1"/>
    </xf>
    <xf numFmtId="0" fontId="26" fillId="0" borderId="26" xfId="0" applyFont="1" applyBorder="1" applyAlignment="1">
      <alignment horizontal="center" vertical="top" wrapText="1"/>
    </xf>
    <xf numFmtId="2" fontId="0" fillId="0" borderId="0" xfId="0" applyNumberFormat="1" applyAlignment="1">
      <alignment horizontal="right" vertical="top"/>
    </xf>
    <xf numFmtId="0" fontId="27" fillId="0" borderId="0" xfId="0" applyFont="1" applyAlignment="1">
      <alignment vertical="top"/>
    </xf>
    <xf numFmtId="49" fontId="28" fillId="0" borderId="27" xfId="0" applyNumberFormat="1" applyFont="1" applyBorder="1" applyAlignment="1">
      <alignment horizontal="center" vertical="top" wrapText="1"/>
    </xf>
    <xf numFmtId="0" fontId="28" fillId="0" borderId="28" xfId="0" applyFont="1" applyBorder="1" applyAlignment="1">
      <alignment horizontal="center" vertical="top" wrapText="1"/>
    </xf>
    <xf numFmtId="0" fontId="28" fillId="0" borderId="28" xfId="0" applyFont="1" applyBorder="1" applyAlignment="1">
      <alignment horizontal="left" vertical="top" wrapText="1" indent="2"/>
    </xf>
    <xf numFmtId="0" fontId="28" fillId="0" borderId="28" xfId="0" applyFont="1" applyBorder="1" applyAlignment="1">
      <alignment horizontal="right" vertical="top"/>
    </xf>
    <xf numFmtId="0" fontId="29" fillId="0" borderId="0" xfId="0" applyFont="1" applyAlignment="1">
      <alignment vertical="top"/>
    </xf>
    <xf numFmtId="49" fontId="28" fillId="0" borderId="21" xfId="0" applyNumberFormat="1" applyFont="1" applyBorder="1" applyAlignment="1">
      <alignment horizontal="center" vertical="top" wrapText="1"/>
    </xf>
    <xf numFmtId="0" fontId="28" fillId="0" borderId="24" xfId="0" applyFont="1" applyBorder="1" applyAlignment="1">
      <alignment horizontal="center" vertical="top" wrapText="1"/>
    </xf>
    <xf numFmtId="0" fontId="28" fillId="0" borderId="24" xfId="0" applyFont="1" applyBorder="1" applyAlignment="1">
      <alignment horizontal="left" vertical="top" wrapText="1" indent="2"/>
    </xf>
    <xf numFmtId="0" fontId="28" fillId="0" borderId="24" xfId="0" applyFont="1" applyBorder="1" applyAlignment="1">
      <alignment horizontal="right" vertical="top"/>
    </xf>
    <xf numFmtId="0" fontId="30" fillId="0" borderId="0" xfId="0" applyFont="1" applyAlignment="1">
      <alignment vertical="top"/>
    </xf>
    <xf numFmtId="49" fontId="31" fillId="0" borderId="27" xfId="0" applyNumberFormat="1" applyFont="1" applyBorder="1" applyAlignment="1">
      <alignment horizontal="center" vertical="top" wrapText="1"/>
    </xf>
    <xf numFmtId="0" fontId="31" fillId="0" borderId="28" xfId="0" applyFont="1" applyBorder="1" applyAlignment="1">
      <alignment horizontal="center" vertical="top" wrapText="1"/>
    </xf>
    <xf numFmtId="0" fontId="31" fillId="0" borderId="28" xfId="0" applyFont="1" applyBorder="1" applyAlignment="1">
      <alignment horizontal="left" vertical="top" wrapText="1" indent="2"/>
    </xf>
    <xf numFmtId="0" fontId="31" fillId="0" borderId="28" xfId="0" applyFont="1" applyBorder="1" applyAlignment="1">
      <alignment horizontal="right" vertical="top"/>
    </xf>
    <xf numFmtId="49" fontId="32" fillId="0" borderId="27" xfId="0" applyNumberFormat="1" applyFont="1" applyBorder="1" applyAlignment="1">
      <alignment horizontal="center" vertical="top" wrapText="1"/>
    </xf>
    <xf numFmtId="0" fontId="32" fillId="0" borderId="28" xfId="0" applyFont="1" applyBorder="1" applyAlignment="1">
      <alignment horizontal="center" vertical="top" wrapText="1"/>
    </xf>
    <xf numFmtId="0" fontId="32" fillId="0" borderId="28" xfId="0" applyFont="1" applyBorder="1" applyAlignment="1">
      <alignment horizontal="left" vertical="top" wrapText="1" indent="2"/>
    </xf>
    <xf numFmtId="0" fontId="32" fillId="0" borderId="28" xfId="0" applyFont="1" applyBorder="1" applyAlignment="1">
      <alignment horizontal="right" vertical="top"/>
    </xf>
    <xf numFmtId="49" fontId="31" fillId="0" borderId="21" xfId="0" applyNumberFormat="1" applyFont="1" applyBorder="1" applyAlignment="1">
      <alignment horizontal="center" vertical="top" wrapText="1"/>
    </xf>
    <xf numFmtId="0" fontId="31" fillId="0" borderId="24" xfId="0" applyFont="1" applyBorder="1" applyAlignment="1">
      <alignment horizontal="center" vertical="top" wrapText="1"/>
    </xf>
    <xf numFmtId="0" fontId="31" fillId="0" borderId="24" xfId="0" applyFont="1" applyBorder="1" applyAlignment="1">
      <alignment horizontal="left" vertical="top" wrapText="1" indent="2"/>
    </xf>
    <xf numFmtId="0" fontId="31" fillId="0" borderId="24" xfId="0" applyFont="1" applyBorder="1" applyAlignment="1">
      <alignment horizontal="right" vertical="top"/>
    </xf>
    <xf numFmtId="49" fontId="32" fillId="0" borderId="21" xfId="0" applyNumberFormat="1" applyFont="1" applyBorder="1" applyAlignment="1">
      <alignment horizontal="center" vertical="top" wrapText="1"/>
    </xf>
    <xf numFmtId="0" fontId="32" fillId="0" borderId="24" xfId="0" applyFont="1" applyBorder="1" applyAlignment="1">
      <alignment horizontal="center" vertical="top" wrapText="1"/>
    </xf>
    <xf numFmtId="0" fontId="32" fillId="0" borderId="24" xfId="0" applyFont="1" applyBorder="1" applyAlignment="1">
      <alignment horizontal="left" vertical="top" wrapText="1" indent="2"/>
    </xf>
    <xf numFmtId="0" fontId="32" fillId="0" borderId="24" xfId="0" applyFont="1" applyBorder="1" applyAlignment="1">
      <alignment horizontal="right" vertical="top"/>
    </xf>
    <xf numFmtId="0" fontId="19" fillId="33" borderId="30" xfId="0" applyFont="1" applyFill="1" applyBorder="1" applyAlignment="1">
      <alignment horizontal="center" vertical="top" wrapText="1"/>
    </xf>
    <xf numFmtId="2" fontId="26" fillId="33" borderId="30" xfId="0" applyNumberFormat="1" applyFont="1" applyFill="1" applyBorder="1" applyAlignment="1">
      <alignment horizontal="right" vertical="top"/>
    </xf>
    <xf numFmtId="0" fontId="26" fillId="33" borderId="31" xfId="0" applyFont="1" applyFill="1" applyBorder="1" applyAlignment="1">
      <alignment horizontal="right" vertical="top"/>
    </xf>
    <xf numFmtId="0" fontId="19" fillId="33" borderId="22" xfId="0" applyFont="1" applyFill="1" applyBorder="1" applyAlignment="1">
      <alignment horizontal="center" vertical="top" wrapText="1"/>
    </xf>
    <xf numFmtId="0" fontId="19" fillId="33" borderId="23" xfId="0" applyFont="1" applyFill="1" applyBorder="1" applyAlignment="1">
      <alignment horizontal="left" vertical="top" wrapText="1"/>
    </xf>
    <xf numFmtId="0" fontId="24" fillId="33" borderId="23" xfId="0" applyFont="1" applyFill="1" applyBorder="1" applyAlignment="1">
      <alignment horizontal="left" vertical="top" wrapText="1" indent="2"/>
    </xf>
    <xf numFmtId="0" fontId="19" fillId="33" borderId="23" xfId="0" applyFont="1" applyFill="1" applyBorder="1" applyAlignment="1">
      <alignment horizontal="center" vertical="top" wrapText="1"/>
    </xf>
    <xf numFmtId="0" fontId="26" fillId="33" borderId="23" xfId="0" applyFont="1" applyFill="1" applyBorder="1" applyAlignment="1">
      <alignment horizontal="right" vertical="top" wrapText="1"/>
    </xf>
    <xf numFmtId="0" fontId="26" fillId="33" borderId="24" xfId="0" applyFont="1" applyFill="1" applyBorder="1" applyAlignment="1">
      <alignment horizontal="right" vertical="top" wrapText="1"/>
    </xf>
    <xf numFmtId="0" fontId="33" fillId="0" borderId="21" xfId="0" applyFont="1" applyBorder="1" applyAlignment="1">
      <alignment horizontal="center" vertical="top" wrapText="1"/>
    </xf>
    <xf numFmtId="0" fontId="33" fillId="0" borderId="24" xfId="0" applyFont="1" applyBorder="1" applyAlignment="1">
      <alignment horizontal="left" vertical="top" wrapText="1"/>
    </xf>
    <xf numFmtId="0" fontId="33" fillId="0" borderId="24" xfId="0" applyFont="1" applyBorder="1" applyAlignment="1">
      <alignment horizontal="center" vertical="top" wrapText="1"/>
    </xf>
    <xf numFmtId="0" fontId="27" fillId="0" borderId="24" xfId="0" applyFont="1" applyBorder="1" applyAlignment="1">
      <alignment horizontal="right" vertical="top" wrapText="1"/>
    </xf>
    <xf numFmtId="0" fontId="0" fillId="0" borderId="10" xfId="0" applyBorder="1" applyAlignment="1">
      <alignment vertical="top"/>
    </xf>
    <xf numFmtId="0" fontId="0" fillId="0" borderId="0" xfId="0" applyAlignment="1">
      <alignment horizontal="left"/>
    </xf>
    <xf numFmtId="0" fontId="0" fillId="0" borderId="38" xfId="0" applyBorder="1" applyAlignment="1">
      <alignment vertical="top"/>
    </xf>
    <xf numFmtId="0" fontId="0" fillId="0" borderId="38" xfId="0" applyBorder="1" applyAlignment="1">
      <alignment horizontal="left" vertical="top"/>
    </xf>
    <xf numFmtId="0" fontId="24" fillId="33" borderId="42" xfId="0" applyFont="1" applyFill="1" applyBorder="1" applyAlignment="1">
      <alignment horizontal="center" vertical="center" wrapText="1"/>
    </xf>
    <xf numFmtId="0" fontId="24" fillId="33" borderId="43" xfId="0" applyFont="1" applyFill="1" applyBorder="1" applyAlignment="1">
      <alignment horizontal="center" vertical="center" wrapText="1"/>
    </xf>
    <xf numFmtId="0" fontId="19" fillId="0" borderId="22" xfId="0" applyFont="1" applyBorder="1" applyAlignment="1">
      <alignment horizontal="center" vertical="top" wrapText="1"/>
    </xf>
    <xf numFmtId="0" fontId="19" fillId="0" borderId="23" xfId="0" applyFont="1" applyBorder="1" applyAlignment="1">
      <alignment horizontal="left" vertical="top" wrapText="1"/>
    </xf>
    <xf numFmtId="0" fontId="24" fillId="0" borderId="23" xfId="0" applyFont="1" applyBorder="1" applyAlignment="1">
      <alignment horizontal="left" vertical="top" wrapText="1" indent="1"/>
    </xf>
    <xf numFmtId="0" fontId="19" fillId="0" borderId="23" xfId="0" applyFont="1" applyBorder="1" applyAlignment="1">
      <alignment horizontal="center" vertical="top" wrapText="1"/>
    </xf>
    <xf numFmtId="0" fontId="26" fillId="0" borderId="23" xfId="0" applyFont="1" applyBorder="1" applyAlignment="1">
      <alignment horizontal="right" vertical="top" wrapText="1"/>
    </xf>
    <xf numFmtId="0" fontId="26" fillId="0" borderId="24" xfId="0" applyFont="1" applyBorder="1" applyAlignment="1">
      <alignment horizontal="right" vertical="top" wrapText="1"/>
    </xf>
    <xf numFmtId="0" fontId="19" fillId="0" borderId="21" xfId="0" applyFont="1" applyBorder="1" applyAlignment="1">
      <alignment horizontal="center" vertical="top" wrapText="1"/>
    </xf>
    <xf numFmtId="0" fontId="19" fillId="0" borderId="24" xfId="0" applyFont="1" applyBorder="1" applyAlignment="1">
      <alignment horizontal="left" vertical="top" wrapText="1"/>
    </xf>
    <xf numFmtId="0" fontId="19" fillId="0" borderId="24" xfId="0" applyFont="1" applyBorder="1" applyAlignment="1">
      <alignment horizontal="center" vertical="top" wrapText="1"/>
    </xf>
    <xf numFmtId="0" fontId="34" fillId="33" borderId="22" xfId="0" applyFont="1" applyFill="1" applyBorder="1" applyAlignment="1">
      <alignment horizontal="center" vertical="top" wrapText="1"/>
    </xf>
    <xf numFmtId="0" fontId="34" fillId="33" borderId="24" xfId="0" applyFont="1" applyFill="1" applyBorder="1" applyAlignment="1">
      <alignment horizontal="center" vertical="top" wrapText="1"/>
    </xf>
    <xf numFmtId="0" fontId="35" fillId="33" borderId="24" xfId="0" applyFont="1" applyFill="1" applyBorder="1" applyAlignment="1">
      <alignment horizontal="right" vertical="top" wrapText="1"/>
    </xf>
    <xf numFmtId="0" fontId="19" fillId="33" borderId="24" xfId="0" applyFont="1" applyFill="1" applyBorder="1" applyAlignment="1">
      <alignment horizontal="center" vertical="top" wrapText="1"/>
    </xf>
    <xf numFmtId="9" fontId="27" fillId="33" borderId="24" xfId="0" applyNumberFormat="1" applyFont="1" applyFill="1" applyBorder="1" applyAlignment="1">
      <alignment horizontal="right" vertical="top" wrapText="1"/>
    </xf>
    <xf numFmtId="10" fontId="27" fillId="33" borderId="24" xfId="0" applyNumberFormat="1" applyFont="1" applyFill="1" applyBorder="1" applyAlignment="1">
      <alignment horizontal="right" vertical="top" wrapText="1"/>
    </xf>
    <xf numFmtId="165" fontId="0" fillId="0" borderId="0" xfId="0" applyNumberFormat="1" applyAlignment="1">
      <alignment vertical="top"/>
    </xf>
    <xf numFmtId="165" fontId="18" fillId="0" borderId="0" xfId="0" applyNumberFormat="1" applyFont="1" applyAlignment="1">
      <alignment vertical="top"/>
    </xf>
    <xf numFmtId="0" fontId="38" fillId="35" borderId="0" xfId="42" applyFont="1" applyFill="1"/>
    <xf numFmtId="0" fontId="39" fillId="0" borderId="0" xfId="42" applyFont="1"/>
    <xf numFmtId="0" fontId="41" fillId="34" borderId="0" xfId="42" applyFont="1" applyFill="1" applyAlignment="1">
      <alignment horizontal="center"/>
    </xf>
    <xf numFmtId="0" fontId="41" fillId="35" borderId="0" xfId="42" applyFont="1" applyFill="1"/>
    <xf numFmtId="0" fontId="41" fillId="0" borderId="0" xfId="42" applyFont="1"/>
    <xf numFmtId="0" fontId="39" fillId="34" borderId="0" xfId="42" applyFont="1" applyFill="1" applyAlignment="1">
      <alignment horizontal="center" vertical="center"/>
    </xf>
    <xf numFmtId="0" fontId="38" fillId="0" borderId="0" xfId="43" applyFont="1"/>
    <xf numFmtId="0" fontId="39" fillId="35" borderId="0" xfId="43" applyFont="1" applyFill="1"/>
    <xf numFmtId="0" fontId="38" fillId="35" borderId="0" xfId="43" applyFont="1" applyFill="1"/>
    <xf numFmtId="0" fontId="39" fillId="34" borderId="0" xfId="42" applyFont="1" applyFill="1"/>
    <xf numFmtId="0" fontId="39" fillId="34" borderId="0" xfId="42" applyFont="1" applyFill="1" applyAlignment="1">
      <alignment horizontal="center"/>
    </xf>
    <xf numFmtId="0" fontId="38" fillId="0" borderId="0" xfId="42" applyFont="1"/>
    <xf numFmtId="0" fontId="43" fillId="34" borderId="0" xfId="42" applyFont="1" applyFill="1"/>
    <xf numFmtId="0" fontId="39" fillId="34" borderId="0" xfId="42" applyFont="1" applyFill="1" applyAlignment="1">
      <alignment horizontal="right"/>
    </xf>
    <xf numFmtId="0" fontId="44" fillId="34" borderId="0" xfId="42" applyFont="1" applyFill="1"/>
    <xf numFmtId="0" fontId="44" fillId="35" borderId="0" xfId="42" applyFont="1" applyFill="1"/>
    <xf numFmtId="0" fontId="44" fillId="0" borderId="0" xfId="42" applyFont="1"/>
    <xf numFmtId="0" fontId="39" fillId="35" borderId="0" xfId="42" applyFont="1" applyFill="1" applyAlignment="1">
      <alignment horizontal="center"/>
    </xf>
    <xf numFmtId="0" fontId="39" fillId="34" borderId="0" xfId="42" applyFont="1" applyFill="1" applyAlignment="1">
      <alignment horizontal="left"/>
    </xf>
    <xf numFmtId="0" fontId="40" fillId="34" borderId="0" xfId="42" applyFont="1" applyFill="1"/>
    <xf numFmtId="4" fontId="39" fillId="36" borderId="0" xfId="42" applyNumberFormat="1" applyFont="1" applyFill="1" applyAlignment="1">
      <alignment horizontal="right"/>
    </xf>
    <xf numFmtId="0" fontId="45" fillId="0" borderId="0" xfId="42" applyFont="1"/>
    <xf numFmtId="0" fontId="46" fillId="34" borderId="0" xfId="42" applyFont="1" applyFill="1"/>
    <xf numFmtId="4" fontId="46" fillId="34" borderId="0" xfId="42" applyNumberFormat="1" applyFont="1" applyFill="1" applyAlignment="1">
      <alignment horizontal="right"/>
    </xf>
    <xf numFmtId="0" fontId="47" fillId="34" borderId="0" xfId="42" applyFont="1" applyFill="1"/>
    <xf numFmtId="0" fontId="46" fillId="35" borderId="0" xfId="42" applyFont="1" applyFill="1"/>
    <xf numFmtId="0" fontId="46" fillId="0" borderId="0" xfId="42" applyFont="1"/>
    <xf numFmtId="0" fontId="38" fillId="34" borderId="0" xfId="42" applyFont="1" applyFill="1"/>
    <xf numFmtId="0" fontId="48" fillId="34" borderId="0" xfId="42" applyFont="1" applyFill="1" applyAlignment="1">
      <alignment horizontal="right"/>
    </xf>
    <xf numFmtId="166" fontId="39" fillId="34" borderId="0" xfId="42" applyNumberFormat="1" applyFont="1" applyFill="1"/>
    <xf numFmtId="0" fontId="46" fillId="34" borderId="0" xfId="42" applyFont="1" applyFill="1" applyAlignment="1">
      <alignment horizontal="right"/>
    </xf>
    <xf numFmtId="167" fontId="46" fillId="34" borderId="0" xfId="44" applyNumberFormat="1" applyFont="1" applyFill="1"/>
    <xf numFmtId="3" fontId="48" fillId="36" borderId="0" xfId="42" applyNumberFormat="1" applyFont="1" applyFill="1" applyAlignment="1">
      <alignment horizontal="right" indent="1"/>
    </xf>
    <xf numFmtId="166" fontId="46" fillId="34" borderId="0" xfId="42" applyNumberFormat="1" applyFont="1" applyFill="1"/>
    <xf numFmtId="0" fontId="44" fillId="34" borderId="0" xfId="42" applyFont="1" applyFill="1" applyAlignment="1">
      <alignment horizontal="right"/>
    </xf>
    <xf numFmtId="0" fontId="44" fillId="34" borderId="0" xfId="42" applyFont="1" applyFill="1" applyAlignment="1">
      <alignment horizontal="left"/>
    </xf>
    <xf numFmtId="166" fontId="44" fillId="34" borderId="0" xfId="42" applyNumberFormat="1" applyFont="1" applyFill="1"/>
    <xf numFmtId="166" fontId="48" fillId="34" borderId="0" xfId="42" applyNumberFormat="1" applyFont="1" applyFill="1" applyAlignment="1">
      <alignment horizontal="center"/>
    </xf>
    <xf numFmtId="0" fontId="39" fillId="34" borderId="46" xfId="42" applyFont="1" applyFill="1" applyBorder="1" applyAlignment="1">
      <alignment horizontal="center" vertical="center"/>
    </xf>
    <xf numFmtId="0" fontId="39" fillId="34" borderId="49" xfId="42" applyFont="1" applyFill="1" applyBorder="1" applyAlignment="1">
      <alignment horizontal="center" vertical="center"/>
    </xf>
    <xf numFmtId="0" fontId="39" fillId="34" borderId="17" xfId="42" applyFont="1" applyFill="1" applyBorder="1" applyAlignment="1">
      <alignment horizontal="center" vertical="center"/>
    </xf>
    <xf numFmtId="0" fontId="52" fillId="35" borderId="0" xfId="42" applyFont="1" applyFill="1" applyAlignment="1">
      <alignment horizontal="center"/>
    </xf>
    <xf numFmtId="166" fontId="52" fillId="35" borderId="0" xfId="44" applyFont="1" applyFill="1" applyBorder="1" applyAlignment="1">
      <alignment horizontal="center"/>
    </xf>
    <xf numFmtId="0" fontId="48" fillId="35" borderId="0" xfId="42" applyFont="1" applyFill="1"/>
    <xf numFmtId="0" fontId="39" fillId="34" borderId="12" xfId="42" applyFont="1" applyFill="1" applyBorder="1" applyAlignment="1">
      <alignment horizontal="left" vertical="center" wrapText="1"/>
    </xf>
    <xf numFmtId="0" fontId="39" fillId="34" borderId="50" xfId="42" applyFont="1" applyFill="1" applyBorder="1" applyAlignment="1">
      <alignment horizontal="left" vertical="center" wrapText="1"/>
    </xf>
    <xf numFmtId="3" fontId="39" fillId="34" borderId="12" xfId="42" applyNumberFormat="1" applyFont="1" applyFill="1" applyBorder="1" applyAlignment="1">
      <alignment horizontal="right" vertical="center"/>
    </xf>
    <xf numFmtId="166" fontId="53" fillId="35" borderId="0" xfId="44" applyFont="1" applyFill="1" applyAlignment="1">
      <alignment horizontal="center"/>
    </xf>
    <xf numFmtId="166" fontId="52" fillId="35" borderId="0" xfId="44" applyFont="1" applyFill="1" applyAlignment="1">
      <alignment horizontal="center"/>
    </xf>
    <xf numFmtId="0" fontId="39" fillId="34" borderId="51" xfId="42" applyFont="1" applyFill="1" applyBorder="1" applyAlignment="1">
      <alignment horizontal="center" vertical="center"/>
    </xf>
    <xf numFmtId="0" fontId="39" fillId="36" borderId="51" xfId="42" applyFont="1" applyFill="1" applyBorder="1" applyAlignment="1">
      <alignment vertical="center"/>
    </xf>
    <xf numFmtId="0" fontId="54" fillId="36" borderId="52" xfId="42" applyFont="1" applyFill="1" applyBorder="1" applyAlignment="1">
      <alignment horizontal="center" vertical="center"/>
    </xf>
    <xf numFmtId="0" fontId="43" fillId="35" borderId="0" xfId="42" applyFont="1" applyFill="1"/>
    <xf numFmtId="0" fontId="55" fillId="34" borderId="0" xfId="42" applyFont="1" applyFill="1" applyAlignment="1">
      <alignment vertical="center"/>
    </xf>
    <xf numFmtId="0" fontId="55" fillId="34" borderId="0" xfId="42" applyFont="1" applyFill="1" applyAlignment="1">
      <alignment horizontal="center" vertical="center"/>
    </xf>
    <xf numFmtId="4" fontId="55" fillId="34" borderId="0" xfId="42" applyNumberFormat="1" applyFont="1" applyFill="1" applyAlignment="1">
      <alignment horizontal="right" vertical="center"/>
    </xf>
    <xf numFmtId="0" fontId="55" fillId="35" borderId="0" xfId="42" applyFont="1" applyFill="1"/>
    <xf numFmtId="0" fontId="55" fillId="0" borderId="0" xfId="42" applyFont="1"/>
    <xf numFmtId="2" fontId="52" fillId="35" borderId="0" xfId="42" applyNumberFormat="1" applyFont="1" applyFill="1"/>
    <xf numFmtId="0" fontId="52" fillId="34" borderId="0" xfId="42" applyFont="1" applyFill="1" applyAlignment="1">
      <alignment horizontal="center"/>
    </xf>
    <xf numFmtId="0" fontId="52" fillId="34" borderId="0" xfId="42" applyFont="1" applyFill="1"/>
    <xf numFmtId="0" fontId="52" fillId="34" borderId="0" xfId="42" applyFont="1" applyFill="1" applyAlignment="1">
      <alignment horizontal="right"/>
    </xf>
    <xf numFmtId="167" fontId="48" fillId="36" borderId="0" xfId="42" applyNumberFormat="1" applyFont="1" applyFill="1" applyAlignment="1">
      <alignment horizontal="right"/>
    </xf>
    <xf numFmtId="0" fontId="55" fillId="34" borderId="0" xfId="42" applyFont="1" applyFill="1"/>
    <xf numFmtId="0" fontId="55" fillId="34" borderId="0" xfId="42" applyFont="1" applyFill="1" applyAlignment="1">
      <alignment horizontal="right"/>
    </xf>
    <xf numFmtId="4" fontId="55" fillId="34" borderId="0" xfId="42" applyNumberFormat="1" applyFont="1" applyFill="1"/>
    <xf numFmtId="0" fontId="56" fillId="34" borderId="0" xfId="42" applyFont="1" applyFill="1"/>
    <xf numFmtId="0" fontId="39" fillId="34" borderId="0" xfId="42" applyFont="1" applyFill="1" applyAlignment="1">
      <alignment horizontal="center" wrapText="1"/>
    </xf>
    <xf numFmtId="0" fontId="39" fillId="0" borderId="0" xfId="42" applyFont="1" applyAlignment="1">
      <alignment wrapText="1"/>
    </xf>
    <xf numFmtId="10" fontId="57" fillId="37" borderId="0" xfId="42" applyNumberFormat="1" applyFont="1" applyFill="1" applyAlignment="1">
      <alignment horizontal="left"/>
    </xf>
    <xf numFmtId="0" fontId="55" fillId="34" borderId="0" xfId="42" applyFont="1" applyFill="1" applyAlignment="1">
      <alignment horizontal="left"/>
    </xf>
    <xf numFmtId="4" fontId="55" fillId="34" borderId="0" xfId="42" applyNumberFormat="1" applyFont="1" applyFill="1" applyAlignment="1">
      <alignment horizontal="left"/>
    </xf>
    <xf numFmtId="4" fontId="55" fillId="34" borderId="0" xfId="42" applyNumberFormat="1" applyFont="1" applyFill="1" applyAlignment="1">
      <alignment horizontal="center"/>
    </xf>
    <xf numFmtId="3" fontId="42" fillId="36" borderId="0" xfId="42" applyNumberFormat="1" applyFont="1" applyFill="1" applyAlignment="1">
      <alignment horizontal="right"/>
    </xf>
    <xf numFmtId="3" fontId="55" fillId="34" borderId="0" xfId="42" applyNumberFormat="1" applyFont="1" applyFill="1" applyAlignment="1">
      <alignment horizontal="left"/>
    </xf>
    <xf numFmtId="166" fontId="55" fillId="34" borderId="0" xfId="42" applyNumberFormat="1" applyFont="1" applyFill="1" applyAlignment="1">
      <alignment horizontal="center"/>
    </xf>
    <xf numFmtId="0" fontId="39" fillId="35" borderId="0" xfId="42" applyFont="1" applyFill="1"/>
    <xf numFmtId="0" fontId="52" fillId="34" borderId="0" xfId="42" applyFont="1" applyFill="1" applyAlignment="1">
      <alignment horizontal="left"/>
    </xf>
    <xf numFmtId="166" fontId="55" fillId="34" borderId="0" xfId="42" applyNumberFormat="1" applyFont="1" applyFill="1" applyAlignment="1">
      <alignment horizontal="left"/>
    </xf>
    <xf numFmtId="169" fontId="48" fillId="36" borderId="0" xfId="42" applyNumberFormat="1" applyFont="1" applyFill="1" applyAlignment="1">
      <alignment horizontal="right"/>
    </xf>
    <xf numFmtId="166" fontId="39" fillId="34" borderId="0" xfId="42" applyNumberFormat="1" applyFont="1" applyFill="1" applyAlignment="1">
      <alignment horizontal="left"/>
    </xf>
    <xf numFmtId="0" fontId="41" fillId="34" borderId="0" xfId="42" applyFont="1" applyFill="1" applyAlignment="1">
      <alignment horizontal="left"/>
    </xf>
    <xf numFmtId="0" fontId="41" fillId="34" borderId="0" xfId="42" applyFont="1" applyFill="1" applyAlignment="1">
      <alignment horizontal="right"/>
    </xf>
    <xf numFmtId="169" fontId="41" fillId="34" borderId="0" xfId="42" applyNumberFormat="1" applyFont="1" applyFill="1" applyAlignment="1">
      <alignment horizontal="right"/>
    </xf>
    <xf numFmtId="0" fontId="52" fillId="34" borderId="12" xfId="42" applyFont="1" applyFill="1" applyBorder="1" applyAlignment="1">
      <alignment horizontal="right"/>
    </xf>
    <xf numFmtId="0" fontId="39" fillId="34" borderId="12" xfId="42" applyFont="1" applyFill="1" applyBorder="1" applyAlignment="1">
      <alignment horizontal="left"/>
    </xf>
    <xf numFmtId="0" fontId="48" fillId="34" borderId="0" xfId="42" applyFont="1" applyFill="1"/>
    <xf numFmtId="49" fontId="59" fillId="0" borderId="0" xfId="45" applyNumberFormat="1" applyFont="1" applyAlignment="1">
      <alignment horizontal="right" vertical="center"/>
    </xf>
    <xf numFmtId="166" fontId="52" fillId="34" borderId="0" xfId="44" applyFont="1" applyFill="1" applyAlignment="1">
      <alignment horizontal="justify"/>
    </xf>
    <xf numFmtId="0" fontId="60" fillId="35" borderId="0" xfId="42" applyFont="1" applyFill="1"/>
    <xf numFmtId="166" fontId="38" fillId="35" borderId="0" xfId="42" applyNumberFormat="1" applyFont="1" applyFill="1"/>
    <xf numFmtId="0" fontId="61" fillId="0" borderId="12" xfId="42" applyFont="1" applyBorder="1"/>
    <xf numFmtId="0" fontId="61" fillId="34" borderId="12" xfId="42" applyFont="1" applyFill="1" applyBorder="1" applyAlignment="1">
      <alignment horizontal="left"/>
    </xf>
    <xf numFmtId="0" fontId="61" fillId="34" borderId="12" xfId="42" applyFont="1" applyFill="1" applyBorder="1" applyAlignment="1">
      <alignment horizontal="right"/>
    </xf>
    <xf numFmtId="0" fontId="61" fillId="34" borderId="0" xfId="42" applyFont="1" applyFill="1" applyAlignment="1">
      <alignment horizontal="left"/>
    </xf>
    <xf numFmtId="3" fontId="61" fillId="35" borderId="0" xfId="42" applyNumberFormat="1" applyFont="1" applyFill="1"/>
    <xf numFmtId="0" fontId="61" fillId="35" borderId="0" xfId="42" applyFont="1" applyFill="1"/>
    <xf numFmtId="0" fontId="61" fillId="0" borderId="0" xfId="42" applyFont="1"/>
    <xf numFmtId="0" fontId="61" fillId="34" borderId="0" xfId="43" applyFont="1" applyFill="1" applyAlignment="1">
      <alignment horizontal="left"/>
    </xf>
    <xf numFmtId="0" fontId="61" fillId="34" borderId="12" xfId="43" applyFont="1" applyFill="1" applyBorder="1"/>
    <xf numFmtId="0" fontId="62" fillId="34" borderId="0" xfId="43" applyFont="1" applyFill="1" applyAlignment="1">
      <alignment horizontal="center"/>
    </xf>
    <xf numFmtId="0" fontId="62" fillId="34" borderId="0" xfId="43" applyFont="1" applyFill="1" applyAlignment="1">
      <alignment horizontal="left"/>
    </xf>
    <xf numFmtId="0" fontId="61" fillId="34" borderId="47" xfId="43" applyFont="1" applyFill="1" applyBorder="1" applyAlignment="1">
      <alignment horizontal="left"/>
    </xf>
    <xf numFmtId="0" fontId="61" fillId="34" borderId="47" xfId="43" applyFont="1" applyFill="1" applyBorder="1"/>
    <xf numFmtId="0" fontId="62" fillId="34" borderId="47" xfId="43" applyFont="1" applyFill="1" applyBorder="1" applyAlignment="1">
      <alignment horizontal="left"/>
    </xf>
    <xf numFmtId="0" fontId="61" fillId="34" borderId="0" xfId="42" applyFont="1" applyFill="1" applyAlignment="1">
      <alignment horizontal="right"/>
    </xf>
    <xf numFmtId="166" fontId="61" fillId="34" borderId="0" xfId="44" applyFont="1" applyFill="1" applyAlignment="1">
      <alignment horizontal="center"/>
    </xf>
    <xf numFmtId="0" fontId="61" fillId="34" borderId="47" xfId="42" applyFont="1" applyFill="1" applyBorder="1" applyAlignment="1">
      <alignment horizontal="right"/>
    </xf>
    <xf numFmtId="166" fontId="61" fillId="34" borderId="47" xfId="44" applyFont="1" applyFill="1" applyBorder="1" applyAlignment="1">
      <alignment horizontal="center"/>
    </xf>
    <xf numFmtId="0" fontId="61" fillId="34" borderId="12" xfId="43" applyFont="1" applyFill="1" applyBorder="1" applyAlignment="1">
      <alignment horizontal="left"/>
    </xf>
    <xf numFmtId="166" fontId="61" fillId="34" borderId="12" xfId="44" applyFont="1" applyFill="1" applyBorder="1" applyAlignment="1">
      <alignment horizontal="center"/>
    </xf>
    <xf numFmtId="0" fontId="48" fillId="34" borderId="0" xfId="42" applyFont="1" applyFill="1" applyAlignment="1">
      <alignment horizontal="left"/>
    </xf>
    <xf numFmtId="0" fontId="41" fillId="34" borderId="0" xfId="43" applyFont="1" applyFill="1" applyAlignment="1">
      <alignment horizontal="left"/>
    </xf>
    <xf numFmtId="0" fontId="41" fillId="34" borderId="0" xfId="43" applyFont="1" applyFill="1" applyAlignment="1">
      <alignment horizontal="right"/>
    </xf>
    <xf numFmtId="168" fontId="41" fillId="34" borderId="0" xfId="44" applyNumberFormat="1" applyFont="1" applyFill="1" applyBorder="1" applyAlignment="1">
      <alignment horizontal="right"/>
    </xf>
    <xf numFmtId="3" fontId="41" fillId="35" borderId="0" xfId="42" applyNumberFormat="1" applyFont="1" applyFill="1"/>
    <xf numFmtId="170" fontId="39" fillId="35" borderId="0" xfId="44" applyNumberFormat="1" applyFont="1" applyFill="1"/>
    <xf numFmtId="167" fontId="52" fillId="34" borderId="0" xfId="44" applyNumberFormat="1" applyFont="1" applyFill="1" applyBorder="1" applyAlignment="1">
      <alignment horizontal="right"/>
    </xf>
    <xf numFmtId="166" fontId="63" fillId="34" borderId="0" xfId="44" applyFont="1" applyFill="1" applyBorder="1" applyAlignment="1">
      <alignment horizontal="center"/>
    </xf>
    <xf numFmtId="0" fontId="63" fillId="34" borderId="0" xfId="42" applyFont="1" applyFill="1"/>
    <xf numFmtId="170" fontId="39" fillId="35" borderId="0" xfId="42" applyNumberFormat="1" applyFont="1" applyFill="1" applyAlignment="1">
      <alignment horizontal="left"/>
    </xf>
    <xf numFmtId="0" fontId="64" fillId="34" borderId="0" xfId="42" applyFont="1" applyFill="1" applyAlignment="1">
      <alignment horizontal="right"/>
    </xf>
    <xf numFmtId="167" fontId="41" fillId="34" borderId="0" xfId="42" applyNumberFormat="1" applyFont="1" applyFill="1" applyAlignment="1">
      <alignment horizontal="right"/>
    </xf>
    <xf numFmtId="0" fontId="41" fillId="34" borderId="0" xfId="42" applyFont="1" applyFill="1"/>
    <xf numFmtId="4" fontId="52" fillId="34" borderId="0" xfId="42" applyNumberFormat="1" applyFont="1" applyFill="1" applyAlignment="1">
      <alignment horizontal="center"/>
    </xf>
    <xf numFmtId="0" fontId="59" fillId="0" borderId="0" xfId="45" applyFont="1" applyAlignment="1">
      <alignment horizontal="right" vertical="center"/>
    </xf>
    <xf numFmtId="0" fontId="59" fillId="0" borderId="0" xfId="45" applyFont="1" applyAlignment="1">
      <alignment vertical="center"/>
    </xf>
    <xf numFmtId="0" fontId="66" fillId="39" borderId="13" xfId="46" applyFont="1" applyFill="1" applyBorder="1" applyAlignment="1">
      <alignment horizontal="center" vertical="center" wrapText="1"/>
    </xf>
    <xf numFmtId="0" fontId="66" fillId="39" borderId="49" xfId="45" applyFont="1" applyFill="1" applyBorder="1" applyAlignment="1">
      <alignment horizontal="center" vertical="center"/>
    </xf>
    <xf numFmtId="167" fontId="66" fillId="39" borderId="49" xfId="45" applyNumberFormat="1" applyFont="1" applyFill="1" applyBorder="1" applyAlignment="1">
      <alignment horizontal="center" vertical="center" wrapText="1"/>
    </xf>
    <xf numFmtId="0" fontId="65" fillId="0" borderId="0" xfId="45" applyFont="1" applyAlignment="1">
      <alignment vertical="center"/>
    </xf>
    <xf numFmtId="0" fontId="67" fillId="38" borderId="13" xfId="46" applyFont="1" applyFill="1" applyBorder="1" applyAlignment="1">
      <alignment horizontal="center" vertical="center" wrapText="1"/>
    </xf>
    <xf numFmtId="0" fontId="67" fillId="38" borderId="49" xfId="45" applyFont="1" applyFill="1" applyBorder="1" applyAlignment="1">
      <alignment horizontal="left" vertical="center" wrapText="1"/>
    </xf>
    <xf numFmtId="0" fontId="66" fillId="40" borderId="13" xfId="46" applyFont="1" applyFill="1" applyBorder="1" applyAlignment="1">
      <alignment horizontal="center" vertical="center" wrapText="1"/>
    </xf>
    <xf numFmtId="0" fontId="66" fillId="40" borderId="49" xfId="45" applyFont="1" applyFill="1" applyBorder="1" applyAlignment="1">
      <alignment horizontal="left" vertical="center" wrapText="1"/>
    </xf>
    <xf numFmtId="0" fontId="66" fillId="40" borderId="46" xfId="46" applyFont="1" applyFill="1" applyBorder="1" applyAlignment="1">
      <alignment horizontal="center" vertical="center" wrapText="1"/>
    </xf>
    <xf numFmtId="0" fontId="66" fillId="40" borderId="52" xfId="45" applyFont="1" applyFill="1" applyBorder="1" applyAlignment="1">
      <alignment horizontal="left" vertical="center" wrapText="1"/>
    </xf>
    <xf numFmtId="0" fontId="66" fillId="38" borderId="17" xfId="46" applyFont="1" applyFill="1" applyBorder="1" applyAlignment="1">
      <alignment horizontal="center" vertical="center" wrapText="1"/>
    </xf>
    <xf numFmtId="0" fontId="67" fillId="38" borderId="54" xfId="45" applyFont="1" applyFill="1" applyBorder="1" applyAlignment="1">
      <alignment horizontal="left" vertical="center" wrapText="1"/>
    </xf>
    <xf numFmtId="0" fontId="66" fillId="40" borderId="17" xfId="46" applyFont="1" applyFill="1" applyBorder="1" applyAlignment="1">
      <alignment horizontal="center" vertical="center" wrapText="1"/>
    </xf>
    <xf numFmtId="0" fontId="66" fillId="40" borderId="16" xfId="45" applyFont="1" applyFill="1" applyBorder="1" applyAlignment="1">
      <alignment horizontal="left" vertical="center" wrapText="1"/>
    </xf>
    <xf numFmtId="0" fontId="67" fillId="38" borderId="17" xfId="46" applyFont="1" applyFill="1" applyBorder="1" applyAlignment="1">
      <alignment horizontal="center" vertical="center" wrapText="1"/>
    </xf>
    <xf numFmtId="0" fontId="67" fillId="38" borderId="16" xfId="45" applyFont="1" applyFill="1" applyBorder="1" applyAlignment="1">
      <alignment horizontal="left" vertical="center" wrapText="1"/>
    </xf>
    <xf numFmtId="0" fontId="69" fillId="39" borderId="17" xfId="46" applyFont="1" applyFill="1" applyBorder="1" applyAlignment="1">
      <alignment horizontal="center" vertical="center" wrapText="1"/>
    </xf>
    <xf numFmtId="0" fontId="69" fillId="39" borderId="16" xfId="45" applyFont="1" applyFill="1" applyBorder="1" applyAlignment="1">
      <alignment horizontal="left" vertical="center" wrapText="1"/>
    </xf>
    <xf numFmtId="0" fontId="70" fillId="38" borderId="0" xfId="46" applyFont="1" applyFill="1" applyAlignment="1">
      <alignment vertical="center"/>
    </xf>
    <xf numFmtId="167" fontId="70" fillId="38" borderId="0" xfId="46" applyNumberFormat="1" applyFont="1" applyFill="1" applyAlignment="1">
      <alignment horizontal="right" vertical="center" indent="1"/>
    </xf>
    <xf numFmtId="0" fontId="71" fillId="0" borderId="0" xfId="45" applyFont="1" applyAlignment="1">
      <alignment vertical="center"/>
    </xf>
    <xf numFmtId="0" fontId="68" fillId="38" borderId="0" xfId="46" applyFont="1" applyFill="1" applyAlignment="1">
      <alignment horizontal="center" vertical="center"/>
    </xf>
    <xf numFmtId="0" fontId="65" fillId="38" borderId="0" xfId="45" applyFont="1" applyFill="1" applyAlignment="1">
      <alignment vertical="center"/>
    </xf>
    <xf numFmtId="167" fontId="65" fillId="38" borderId="0" xfId="45" applyNumberFormat="1" applyFont="1" applyFill="1" applyAlignment="1">
      <alignment horizontal="right" vertical="center" indent="1"/>
    </xf>
    <xf numFmtId="0" fontId="68" fillId="38" borderId="0" xfId="45" applyFont="1" applyFill="1"/>
    <xf numFmtId="167" fontId="68" fillId="38" borderId="0" xfId="45" applyNumberFormat="1" applyFont="1" applyFill="1" applyAlignment="1">
      <alignment horizontal="center"/>
    </xf>
    <xf numFmtId="0" fontId="59" fillId="38" borderId="0" xfId="45" applyFont="1" applyFill="1" applyAlignment="1">
      <alignment horizontal="left" vertical="center"/>
    </xf>
    <xf numFmtId="167" fontId="59" fillId="38" borderId="0" xfId="45" applyNumberFormat="1" applyFont="1" applyFill="1" applyAlignment="1">
      <alignment horizontal="center"/>
    </xf>
    <xf numFmtId="167" fontId="59" fillId="38" borderId="0" xfId="45" applyNumberFormat="1" applyFont="1" applyFill="1" applyAlignment="1">
      <alignment horizontal="right" indent="1"/>
    </xf>
    <xf numFmtId="0" fontId="59" fillId="38" borderId="0" xfId="45" applyFont="1" applyFill="1" applyAlignment="1">
      <alignment vertical="center"/>
    </xf>
    <xf numFmtId="167" fontId="65" fillId="38" borderId="0" xfId="45" applyNumberFormat="1" applyFont="1" applyFill="1" applyAlignment="1">
      <alignment horizontal="center"/>
    </xf>
    <xf numFmtId="0" fontId="75" fillId="38" borderId="0" xfId="45" applyFont="1" applyFill="1"/>
    <xf numFmtId="167" fontId="75" fillId="38" borderId="0" xfId="45" applyNumberFormat="1" applyFont="1" applyFill="1" applyAlignment="1">
      <alignment horizontal="center"/>
    </xf>
    <xf numFmtId="167" fontId="59" fillId="38" borderId="0" xfId="45" applyNumberFormat="1" applyFont="1" applyFill="1" applyAlignment="1">
      <alignment horizontal="right" vertical="center" indent="1"/>
    </xf>
    <xf numFmtId="0" fontId="68" fillId="0" borderId="0" xfId="46" applyFont="1" applyAlignment="1">
      <alignment horizontal="center" vertical="center"/>
    </xf>
    <xf numFmtId="167" fontId="59" fillId="0" borderId="0" xfId="45" applyNumberFormat="1" applyFont="1" applyAlignment="1">
      <alignment horizontal="right" vertical="center" indent="1"/>
    </xf>
    <xf numFmtId="0" fontId="77" fillId="0" borderId="0" xfId="47" applyFont="1" applyAlignment="1">
      <alignment horizontal="center" vertical="top" wrapText="1"/>
    </xf>
    <xf numFmtId="0" fontId="76" fillId="0" borderId="0" xfId="47"/>
    <xf numFmtId="0" fontId="76" fillId="0" borderId="0" xfId="48" applyFont="1"/>
    <xf numFmtId="0" fontId="49" fillId="0" borderId="0" xfId="48"/>
    <xf numFmtId="0" fontId="79" fillId="0" borderId="0" xfId="49" applyFont="1"/>
    <xf numFmtId="0" fontId="76" fillId="0" borderId="0" xfId="49"/>
    <xf numFmtId="3" fontId="59" fillId="38" borderId="49" xfId="45" applyNumberFormat="1" applyFont="1" applyFill="1" applyBorder="1" applyAlignment="1">
      <alignment horizontal="right" vertical="center" wrapText="1" indent="1"/>
    </xf>
    <xf numFmtId="3" fontId="65" fillId="40" borderId="49" xfId="45" applyNumberFormat="1" applyFont="1" applyFill="1" applyBorder="1" applyAlignment="1">
      <alignment horizontal="right" vertical="center" wrapText="1" indent="1"/>
    </xf>
    <xf numFmtId="3" fontId="69" fillId="40" borderId="52" xfId="45" applyNumberFormat="1" applyFont="1" applyFill="1" applyBorder="1" applyAlignment="1">
      <alignment horizontal="right" vertical="center" wrapText="1" indent="1"/>
    </xf>
    <xf numFmtId="3" fontId="59" fillId="38" borderId="54" xfId="45" applyNumberFormat="1" applyFont="1" applyFill="1" applyBorder="1" applyAlignment="1">
      <alignment horizontal="right" vertical="center" wrapText="1" indent="1"/>
    </xf>
    <xf numFmtId="3" fontId="65" fillId="40" borderId="16" xfId="45" applyNumberFormat="1" applyFont="1" applyFill="1" applyBorder="1" applyAlignment="1">
      <alignment horizontal="right" vertical="center" wrapText="1" indent="1"/>
    </xf>
    <xf numFmtId="3" fontId="59" fillId="0" borderId="16" xfId="45" applyNumberFormat="1" applyFont="1" applyBorder="1" applyAlignment="1">
      <alignment horizontal="right" vertical="center" wrapText="1" indent="1"/>
    </xf>
    <xf numFmtId="3" fontId="69" fillId="39" borderId="16" xfId="45" applyNumberFormat="1" applyFont="1" applyFill="1" applyBorder="1" applyAlignment="1">
      <alignment horizontal="right" vertical="center" wrapText="1" indent="1"/>
    </xf>
    <xf numFmtId="0" fontId="24" fillId="33" borderId="46" xfId="0" applyFont="1" applyFill="1" applyBorder="1" applyAlignment="1">
      <alignment horizontal="center" vertical="center" wrapText="1"/>
    </xf>
    <xf numFmtId="0" fontId="26" fillId="0" borderId="46" xfId="0" applyFont="1" applyBorder="1" applyAlignment="1">
      <alignment horizontal="center" vertical="top" wrapText="1"/>
    </xf>
    <xf numFmtId="0" fontId="26" fillId="0" borderId="46" xfId="0" applyFont="1" applyBorder="1" applyAlignment="1">
      <alignment horizontal="left" vertical="top" wrapText="1"/>
    </xf>
    <xf numFmtId="0" fontId="23" fillId="0" borderId="0" xfId="0" applyFont="1" applyAlignment="1">
      <alignment horizontal="left" vertical="top" wrapText="1"/>
    </xf>
    <xf numFmtId="0" fontId="26" fillId="0" borderId="23" xfId="0" applyFont="1" applyBorder="1" applyAlignment="1">
      <alignment horizontal="left" vertical="top" wrapText="1"/>
    </xf>
    <xf numFmtId="0" fontId="52" fillId="34" borderId="32" xfId="42" applyFont="1" applyFill="1" applyBorder="1" applyAlignment="1">
      <alignment horizontal="center" vertical="center"/>
    </xf>
    <xf numFmtId="0" fontId="52" fillId="34" borderId="15" xfId="42" applyFont="1" applyFill="1" applyBorder="1" applyAlignment="1">
      <alignment horizontal="center" vertical="center"/>
    </xf>
    <xf numFmtId="0" fontId="61" fillId="34" borderId="0" xfId="42" applyFont="1" applyFill="1" applyAlignment="1">
      <alignment horizontal="center"/>
    </xf>
    <xf numFmtId="167" fontId="52" fillId="36" borderId="0" xfId="42" applyNumberFormat="1" applyFont="1" applyFill="1" applyAlignment="1">
      <alignment horizontal="right"/>
    </xf>
    <xf numFmtId="0" fontId="39" fillId="34" borderId="0" xfId="42" applyFont="1" applyFill="1" applyAlignment="1">
      <alignment horizontal="center"/>
    </xf>
    <xf numFmtId="168" fontId="61" fillId="34" borderId="47" xfId="44" applyNumberFormat="1" applyFont="1" applyFill="1" applyBorder="1" applyAlignment="1">
      <alignment horizontal="right"/>
    </xf>
    <xf numFmtId="0" fontId="48" fillId="34" borderId="53" xfId="43" applyFont="1" applyFill="1" applyBorder="1" applyAlignment="1">
      <alignment horizontal="right"/>
    </xf>
    <xf numFmtId="168" fontId="61" fillId="34" borderId="53" xfId="44" applyNumberFormat="1" applyFont="1" applyFill="1" applyBorder="1" applyAlignment="1">
      <alignment horizontal="right"/>
    </xf>
    <xf numFmtId="167" fontId="52" fillId="36" borderId="0" xfId="44" applyNumberFormat="1" applyFont="1" applyFill="1" applyBorder="1" applyAlignment="1">
      <alignment horizontal="right"/>
    </xf>
    <xf numFmtId="0" fontId="39" fillId="35" borderId="0" xfId="42" applyFont="1" applyFill="1" applyAlignment="1">
      <alignment horizontal="left"/>
    </xf>
    <xf numFmtId="168" fontId="61" fillId="34" borderId="12" xfId="44" applyNumberFormat="1" applyFont="1" applyFill="1" applyBorder="1" applyAlignment="1">
      <alignment horizontal="right"/>
    </xf>
    <xf numFmtId="0" fontId="39" fillId="0" borderId="47" xfId="42" applyFont="1" applyBorder="1" applyAlignment="1">
      <alignment horizontal="left"/>
    </xf>
    <xf numFmtId="3" fontId="58" fillId="36" borderId="47" xfId="44" applyNumberFormat="1" applyFont="1" applyFill="1" applyBorder="1" applyAlignment="1">
      <alignment horizontal="right"/>
    </xf>
    <xf numFmtId="0" fontId="39" fillId="0" borderId="47" xfId="42" applyFont="1" applyBorder="1" applyAlignment="1">
      <alignment horizontal="left" wrapText="1"/>
    </xf>
    <xf numFmtId="4" fontId="48" fillId="34" borderId="53" xfId="42" applyNumberFormat="1" applyFont="1" applyFill="1" applyBorder="1" applyAlignment="1">
      <alignment horizontal="center"/>
    </xf>
    <xf numFmtId="4" fontId="48" fillId="34" borderId="0" xfId="42" applyNumberFormat="1" applyFont="1" applyFill="1" applyAlignment="1">
      <alignment horizontal="left"/>
    </xf>
    <xf numFmtId="0" fontId="39" fillId="0" borderId="12" xfId="42" applyFont="1" applyBorder="1" applyAlignment="1">
      <alignment horizontal="left"/>
    </xf>
    <xf numFmtId="3" fontId="58" fillId="36" borderId="12" xfId="42" applyNumberFormat="1" applyFont="1" applyFill="1" applyBorder="1" applyAlignment="1">
      <alignment horizontal="right"/>
    </xf>
    <xf numFmtId="3" fontId="58" fillId="36" borderId="47" xfId="42" applyNumberFormat="1" applyFont="1" applyFill="1" applyBorder="1" applyAlignment="1">
      <alignment horizontal="right"/>
    </xf>
    <xf numFmtId="0" fontId="48" fillId="34" borderId="0" xfId="42" applyFont="1" applyFill="1" applyAlignment="1">
      <alignment horizontal="right"/>
    </xf>
    <xf numFmtId="166" fontId="55" fillId="34" borderId="0" xfId="42" applyNumberFormat="1" applyFont="1" applyFill="1" applyAlignment="1">
      <alignment horizontal="left"/>
    </xf>
    <xf numFmtId="0" fontId="52" fillId="34" borderId="47" xfId="42" applyFont="1" applyFill="1" applyBorder="1" applyAlignment="1">
      <alignment horizontal="center" vertical="center"/>
    </xf>
    <xf numFmtId="0" fontId="39" fillId="34" borderId="32" xfId="42" applyFont="1" applyFill="1" applyBorder="1" applyAlignment="1">
      <alignment horizontal="left" vertical="center" wrapText="1"/>
    </xf>
    <xf numFmtId="0" fontId="39" fillId="34" borderId="47" xfId="42" applyFont="1" applyFill="1" applyBorder="1" applyAlignment="1">
      <alignment horizontal="left" vertical="center" wrapText="1"/>
    </xf>
    <xf numFmtId="0" fontId="39" fillId="34" borderId="15" xfId="42" applyFont="1" applyFill="1" applyBorder="1" applyAlignment="1">
      <alignment horizontal="left" vertical="center" wrapText="1"/>
    </xf>
    <xf numFmtId="3" fontId="39" fillId="34" borderId="48" xfId="42" applyNumberFormat="1" applyFont="1" applyFill="1" applyBorder="1" applyAlignment="1">
      <alignment horizontal="right" vertical="center"/>
    </xf>
    <xf numFmtId="3" fontId="39" fillId="34" borderId="47" xfId="42" applyNumberFormat="1" applyFont="1" applyFill="1" applyBorder="1" applyAlignment="1">
      <alignment horizontal="right" vertical="center"/>
    </xf>
    <xf numFmtId="0" fontId="54" fillId="36" borderId="32" xfId="42" applyFont="1" applyFill="1" applyBorder="1" applyAlignment="1">
      <alignment horizontal="center" vertical="center"/>
    </xf>
    <xf numFmtId="0" fontId="54" fillId="36" borderId="47" xfId="42" applyFont="1" applyFill="1" applyBorder="1" applyAlignment="1">
      <alignment horizontal="center" vertical="center"/>
    </xf>
    <xf numFmtId="0" fontId="54" fillId="36" borderId="15" xfId="42" applyFont="1" applyFill="1" applyBorder="1" applyAlignment="1">
      <alignment horizontal="center" vertical="center"/>
    </xf>
    <xf numFmtId="3" fontId="42" fillId="36" borderId="48" xfId="42" applyNumberFormat="1" applyFont="1" applyFill="1" applyBorder="1" applyAlignment="1">
      <alignment horizontal="right" vertical="center"/>
    </xf>
    <xf numFmtId="3" fontId="42" fillId="36" borderId="47" xfId="42" applyNumberFormat="1" applyFont="1" applyFill="1" applyBorder="1" applyAlignment="1">
      <alignment horizontal="right" vertical="center"/>
    </xf>
    <xf numFmtId="0" fontId="52" fillId="34" borderId="0" xfId="42" applyFont="1" applyFill="1" applyAlignment="1">
      <alignment horizontal="center"/>
    </xf>
    <xf numFmtId="168" fontId="48" fillId="34" borderId="12" xfId="42" applyNumberFormat="1" applyFont="1" applyFill="1" applyBorder="1" applyAlignment="1">
      <alignment horizontal="center"/>
    </xf>
    <xf numFmtId="0" fontId="39" fillId="34" borderId="0" xfId="42" applyFont="1" applyFill="1" applyAlignment="1">
      <alignment horizontal="left"/>
    </xf>
    <xf numFmtId="4" fontId="48" fillId="36" borderId="0" xfId="42" applyNumberFormat="1" applyFont="1" applyFill="1" applyAlignment="1">
      <alignment horizontal="right"/>
    </xf>
    <xf numFmtId="4" fontId="48" fillId="36" borderId="0" xfId="42" applyNumberFormat="1" applyFont="1" applyFill="1" applyAlignment="1">
      <alignment horizontal="right" indent="1"/>
    </xf>
    <xf numFmtId="4" fontId="40" fillId="34" borderId="0" xfId="44" applyNumberFormat="1" applyFont="1" applyFill="1" applyBorder="1" applyAlignment="1">
      <alignment horizontal="right"/>
    </xf>
    <xf numFmtId="0" fontId="50" fillId="34" borderId="0" xfId="42" applyFont="1" applyFill="1" applyAlignment="1">
      <alignment horizontal="left"/>
    </xf>
    <xf numFmtId="166" fontId="39" fillId="34" borderId="0" xfId="44" applyFont="1" applyFill="1" applyBorder="1" applyAlignment="1">
      <alignment horizontal="center"/>
    </xf>
    <xf numFmtId="0" fontId="39" fillId="34" borderId="0" xfId="42" applyFont="1" applyFill="1" applyAlignment="1">
      <alignment horizontal="left" wrapText="1"/>
    </xf>
    <xf numFmtId="0" fontId="39" fillId="34" borderId="0" xfId="42" applyFont="1" applyFill="1" applyAlignment="1">
      <alignment horizontal="center" vertical="center"/>
    </xf>
    <xf numFmtId="0" fontId="39" fillId="34" borderId="0" xfId="43" applyFont="1" applyFill="1" applyAlignment="1">
      <alignment horizontal="left" wrapText="1"/>
    </xf>
    <xf numFmtId="0" fontId="37" fillId="34" borderId="0" xfId="42" applyFont="1" applyFill="1" applyAlignment="1">
      <alignment horizontal="center"/>
    </xf>
    <xf numFmtId="0" fontId="40" fillId="34" borderId="0" xfId="42" applyFont="1" applyFill="1" applyAlignment="1">
      <alignment horizontal="center"/>
    </xf>
    <xf numFmtId="0" fontId="41" fillId="34" borderId="0" xfId="42" applyFont="1" applyFill="1" applyAlignment="1">
      <alignment horizontal="center"/>
    </xf>
    <xf numFmtId="0" fontId="42" fillId="34" borderId="0" xfId="42" applyFont="1" applyFill="1" applyAlignment="1">
      <alignment horizontal="center" vertical="center"/>
    </xf>
    <xf numFmtId="0" fontId="0" fillId="0" borderId="22" xfId="0" applyBorder="1" applyAlignment="1">
      <alignment horizontal="left" vertical="top" wrapText="1"/>
    </xf>
    <xf numFmtId="0" fontId="0" fillId="0" borderId="23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11" xfId="0" applyBorder="1" applyAlignment="1">
      <alignment horizontal="left" vertical="top"/>
    </xf>
    <xf numFmtId="0" fontId="0" fillId="0" borderId="10" xfId="0" applyBorder="1" applyAlignment="1">
      <alignment horizontal="left" vertical="top" wrapText="1"/>
    </xf>
    <xf numFmtId="164" fontId="26" fillId="0" borderId="22" xfId="0" applyNumberFormat="1" applyFont="1" applyBorder="1" applyAlignment="1">
      <alignment horizontal="center" vertical="top"/>
    </xf>
    <xf numFmtId="164" fontId="26" fillId="0" borderId="24" xfId="0" applyNumberFormat="1" applyFont="1" applyBorder="1" applyAlignment="1">
      <alignment horizontal="center" vertical="top"/>
    </xf>
    <xf numFmtId="164" fontId="26" fillId="0" borderId="33" xfId="0" applyNumberFormat="1" applyFont="1" applyBorder="1" applyAlignment="1">
      <alignment horizontal="center" vertical="top"/>
    </xf>
    <xf numFmtId="164" fontId="26" fillId="0" borderId="34" xfId="0" applyNumberFormat="1" applyFont="1" applyBorder="1" applyAlignment="1">
      <alignment horizontal="center" vertical="top"/>
    </xf>
    <xf numFmtId="0" fontId="0" fillId="0" borderId="35" xfId="0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24" fillId="33" borderId="29" xfId="0" applyFont="1" applyFill="1" applyBorder="1" applyAlignment="1">
      <alignment horizontal="left" vertical="top" wrapText="1" indent="2"/>
    </xf>
    <xf numFmtId="0" fontId="24" fillId="33" borderId="30" xfId="0" applyFont="1" applyFill="1" applyBorder="1" applyAlignment="1">
      <alignment horizontal="left" vertical="top" wrapText="1" indent="2"/>
    </xf>
    <xf numFmtId="0" fontId="25" fillId="33" borderId="22" xfId="0" applyFont="1" applyFill="1" applyBorder="1" applyAlignment="1">
      <alignment horizontal="center" wrapText="1"/>
    </xf>
    <xf numFmtId="0" fontId="25" fillId="33" borderId="23" xfId="0" applyFont="1" applyFill="1" applyBorder="1" applyAlignment="1">
      <alignment horizontal="center" wrapText="1"/>
    </xf>
    <xf numFmtId="0" fontId="25" fillId="33" borderId="24" xfId="0" applyFont="1" applyFill="1" applyBorder="1" applyAlignment="1">
      <alignment horizontal="center" wrapText="1"/>
    </xf>
    <xf numFmtId="0" fontId="0" fillId="0" borderId="12" xfId="0" applyBorder="1" applyAlignment="1">
      <alignment horizontal="left" vertical="top" wrapText="1"/>
    </xf>
    <xf numFmtId="0" fontId="19" fillId="33" borderId="13" xfId="0" applyFont="1" applyFill="1" applyBorder="1" applyAlignment="1">
      <alignment horizontal="center" vertical="center" wrapText="1"/>
    </xf>
    <xf numFmtId="0" fontId="19" fillId="33" borderId="14" xfId="0" applyFont="1" applyFill="1" applyBorder="1" applyAlignment="1">
      <alignment horizontal="center" vertical="center" wrapText="1"/>
    </xf>
    <xf numFmtId="0" fontId="19" fillId="33" borderId="32" xfId="0" applyFont="1" applyFill="1" applyBorder="1" applyAlignment="1">
      <alignment horizontal="center" vertical="center" wrapText="1"/>
    </xf>
    <xf numFmtId="0" fontId="19" fillId="33" borderId="15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top" wrapText="1"/>
    </xf>
    <xf numFmtId="0" fontId="20" fillId="0" borderId="11" xfId="0" applyFont="1" applyBorder="1" applyAlignment="1">
      <alignment horizontal="center" vertical="top" wrapText="1"/>
    </xf>
    <xf numFmtId="0" fontId="23" fillId="0" borderId="0" xfId="0" applyFont="1" applyAlignment="1">
      <alignment horizontal="left" vertical="top" wrapText="1"/>
    </xf>
    <xf numFmtId="0" fontId="20" fillId="0" borderId="0" xfId="0" applyFont="1" applyAlignment="1">
      <alignment horizontal="center" vertical="top" wrapText="1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34" fillId="33" borderId="23" xfId="0" applyFont="1" applyFill="1" applyBorder="1" applyAlignment="1">
      <alignment horizontal="left" vertical="top" wrapText="1"/>
    </xf>
    <xf numFmtId="0" fontId="34" fillId="33" borderId="24" xfId="0" applyFont="1" applyFill="1" applyBorder="1" applyAlignment="1">
      <alignment horizontal="left" vertical="top" wrapText="1"/>
    </xf>
    <xf numFmtId="0" fontId="26" fillId="0" borderId="23" xfId="0" applyFont="1" applyBorder="1" applyAlignment="1">
      <alignment horizontal="left" vertical="top" wrapText="1"/>
    </xf>
    <xf numFmtId="0" fontId="19" fillId="33" borderId="23" xfId="0" applyFont="1" applyFill="1" applyBorder="1" applyAlignment="1">
      <alignment horizontal="left" vertical="top" wrapText="1"/>
    </xf>
    <xf numFmtId="0" fontId="19" fillId="33" borderId="24" xfId="0" applyFont="1" applyFill="1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19" fillId="33" borderId="40" xfId="0" applyFont="1" applyFill="1" applyBorder="1" applyAlignment="1">
      <alignment horizontal="center" vertical="center" wrapText="1"/>
    </xf>
    <xf numFmtId="0" fontId="19" fillId="33" borderId="41" xfId="0" applyFont="1" applyFill="1" applyBorder="1" applyAlignment="1">
      <alignment horizontal="center" vertical="center" wrapText="1"/>
    </xf>
    <xf numFmtId="0" fontId="19" fillId="33" borderId="42" xfId="0" applyFont="1" applyFill="1" applyBorder="1" applyAlignment="1">
      <alignment horizontal="center" vertical="center" wrapText="1"/>
    </xf>
    <xf numFmtId="0" fontId="0" fillId="0" borderId="44" xfId="0" applyBorder="1" applyAlignment="1">
      <alignment horizontal="center"/>
    </xf>
    <xf numFmtId="0" fontId="0" fillId="0" borderId="45" xfId="0" applyBorder="1" applyAlignment="1">
      <alignment horizontal="center"/>
    </xf>
    <xf numFmtId="0" fontId="24" fillId="33" borderId="29" xfId="0" applyFont="1" applyFill="1" applyBorder="1" applyAlignment="1">
      <alignment horizontal="left" vertical="top" wrapText="1"/>
    </xf>
    <xf numFmtId="0" fontId="24" fillId="33" borderId="30" xfId="0" applyFont="1" applyFill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38" xfId="0" applyBorder="1" applyAlignment="1">
      <alignment horizontal="left" vertical="top"/>
    </xf>
    <xf numFmtId="0" fontId="72" fillId="38" borderId="0" xfId="46" applyFont="1" applyFill="1" applyAlignment="1">
      <alignment horizontal="left" vertical="center"/>
    </xf>
    <xf numFmtId="0" fontId="65" fillId="38" borderId="0" xfId="46" applyFont="1" applyFill="1" applyAlignment="1">
      <alignment horizontal="center" vertical="center" wrapText="1"/>
    </xf>
    <xf numFmtId="0" fontId="66" fillId="38" borderId="0" xfId="46" applyFont="1" applyFill="1" applyAlignment="1">
      <alignment horizontal="center" vertical="center" wrapText="1"/>
    </xf>
    <xf numFmtId="0" fontId="80" fillId="0" borderId="0" xfId="47" applyFont="1" applyAlignment="1">
      <alignment horizontal="center" vertical="top" wrapText="1"/>
    </xf>
    <xf numFmtId="0" fontId="77" fillId="0" borderId="0" xfId="47" applyFont="1" applyAlignment="1">
      <alignment horizontal="right" vertical="top"/>
    </xf>
    <xf numFmtId="0" fontId="77" fillId="0" borderId="0" xfId="47" applyFont="1" applyAlignment="1">
      <alignment horizontal="right" vertical="center" wrapText="1"/>
    </xf>
    <xf numFmtId="0" fontId="77" fillId="0" borderId="0" xfId="47" applyFont="1" applyAlignment="1">
      <alignment horizontal="center" vertical="top" wrapText="1"/>
    </xf>
    <xf numFmtId="164" fontId="26" fillId="0" borderId="46" xfId="0" applyNumberFormat="1" applyFont="1" applyBorder="1" applyAlignment="1">
      <alignment horizontal="center" vertical="top"/>
    </xf>
    <xf numFmtId="0" fontId="25" fillId="33" borderId="46" xfId="0" applyFont="1" applyFill="1" applyBorder="1" applyAlignment="1">
      <alignment horizontal="center" wrapText="1"/>
    </xf>
    <xf numFmtId="0" fontId="19" fillId="33" borderId="46" xfId="0" applyFont="1" applyFill="1" applyBorder="1" applyAlignment="1">
      <alignment horizontal="center" vertical="center" wrapText="1"/>
    </xf>
    <xf numFmtId="0" fontId="0" fillId="0" borderId="46" xfId="0" applyBorder="1" applyAlignment="1">
      <alignment horizontal="center"/>
    </xf>
    <xf numFmtId="0" fontId="19" fillId="33" borderId="55" xfId="0" applyFont="1" applyFill="1" applyBorder="1" applyAlignment="1">
      <alignment horizontal="center" vertical="center" wrapText="1"/>
    </xf>
    <xf numFmtId="0" fontId="19" fillId="33" borderId="49" xfId="0" applyFont="1" applyFill="1" applyBorder="1" applyAlignment="1">
      <alignment horizontal="center" vertical="center" wrapText="1"/>
    </xf>
    <xf numFmtId="0" fontId="19" fillId="33" borderId="51" xfId="0" applyFont="1" applyFill="1" applyBorder="1" applyAlignment="1">
      <alignment horizontal="center" vertical="center" wrapText="1"/>
    </xf>
    <xf numFmtId="0" fontId="19" fillId="33" borderId="16" xfId="0" applyFont="1" applyFill="1" applyBorder="1" applyAlignment="1">
      <alignment horizontal="center" vertical="center" wrapText="1"/>
    </xf>
    <xf numFmtId="0" fontId="24" fillId="33" borderId="32" xfId="0" applyFont="1" applyFill="1" applyBorder="1" applyAlignment="1">
      <alignment horizontal="center" vertical="center" wrapText="1"/>
    </xf>
    <xf numFmtId="0" fontId="24" fillId="33" borderId="52" xfId="0" applyFont="1" applyFill="1" applyBorder="1" applyAlignment="1">
      <alignment horizontal="center" vertical="center" wrapText="1"/>
    </xf>
  </cellXfs>
  <cellStyles count="50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Обычный 2" xfId="47" xr:uid="{97928D2B-53DC-4150-AE30-6C3C32B34365}"/>
    <cellStyle name="Обычный 2 2" xfId="48" xr:uid="{2ECACB0D-AB5A-4C6A-A3BB-30179FBBC677}"/>
    <cellStyle name="Обычный_- 857_ALL_4-156_ХОЗЯЙСТВЕННЫЙ КОРПУС. ОТОПЛЕНИЕ И ВЕНТИЛЯЦИЯ" xfId="45" xr:uid="{6A01471C-A4CC-475C-8FE9-1B869D8570D3}"/>
    <cellStyle name="Обычный_СВОДНАЯ_ПОЯСНИТЕЛЬНАЯ" xfId="43" xr:uid="{C4729486-3681-4746-8E65-36B4252B8DF4}"/>
    <cellStyle name="Обычный_Сводная-Затраты_Наземный водовод" xfId="42" xr:uid="{09309E93-2501-4D74-9765-CC4AB1D90316}"/>
    <cellStyle name="Обычный_Счет-фактура Экспертизе" xfId="46" xr:uid="{60C269B2-3323-4E68-A7CF-876FB8DFD8B9}"/>
    <cellStyle name="Обычный_ФУНДАМЕНТ ОГРАЖДЕНИЯ 01=ОБЩЕСТР" xfId="49" xr:uid="{BE4443FE-34C0-4A56-A046-63895116FA23}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Финансовый 2" xfId="44" xr:uid="{C6AA698F-8FB6-4BC3-9DD2-F771DE31F4C5}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729B26-7476-480F-B749-EC3CACCCE4C2}">
  <dimension ref="A1:AF214"/>
  <sheetViews>
    <sheetView view="pageBreakPreview" topLeftCell="A65" zoomScale="85" zoomScaleNormal="100" zoomScaleSheetLayoutView="85" workbookViewId="0">
      <selection activeCell="E102" sqref="E102"/>
    </sheetView>
  </sheetViews>
  <sheetFormatPr defaultColWidth="10.33203125" defaultRowHeight="15.75" x14ac:dyDescent="0.25"/>
  <cols>
    <col min="1" max="1" width="4.5" style="86" customWidth="1"/>
    <col min="2" max="2" width="15.5" style="86" customWidth="1"/>
    <col min="3" max="3" width="17.6640625" style="86" customWidth="1"/>
    <col min="4" max="4" width="13.83203125" style="86" customWidth="1"/>
    <col min="5" max="5" width="24.6640625" style="86" customWidth="1"/>
    <col min="6" max="6" width="11.83203125" style="86" customWidth="1"/>
    <col min="7" max="7" width="8.5" style="86" customWidth="1"/>
    <col min="8" max="8" width="7.5" style="86" customWidth="1"/>
    <col min="9" max="9" width="7.33203125" style="86" customWidth="1"/>
    <col min="10" max="10" width="9.6640625" style="86" customWidth="1"/>
    <col min="11" max="11" width="9.5" style="161" customWidth="1"/>
    <col min="12" max="12" width="10.33203125" style="161" customWidth="1"/>
    <col min="13" max="13" width="12.1640625" style="161" customWidth="1"/>
    <col min="14" max="32" width="10.33203125" style="161" customWidth="1"/>
    <col min="33" max="256" width="10.33203125" style="86"/>
    <col min="257" max="257" width="4.5" style="86" customWidth="1"/>
    <col min="258" max="258" width="15.5" style="86" customWidth="1"/>
    <col min="259" max="259" width="17.6640625" style="86" customWidth="1"/>
    <col min="260" max="260" width="13.83203125" style="86" customWidth="1"/>
    <col min="261" max="261" width="24.6640625" style="86" customWidth="1"/>
    <col min="262" max="262" width="11.83203125" style="86" customWidth="1"/>
    <col min="263" max="263" width="8.5" style="86" customWidth="1"/>
    <col min="264" max="264" width="7.5" style="86" customWidth="1"/>
    <col min="265" max="265" width="7.33203125" style="86" customWidth="1"/>
    <col min="266" max="266" width="9.6640625" style="86" customWidth="1"/>
    <col min="267" max="267" width="9.5" style="86" customWidth="1"/>
    <col min="268" max="268" width="10.33203125" style="86"/>
    <col min="269" max="269" width="12.1640625" style="86" customWidth="1"/>
    <col min="270" max="512" width="10.33203125" style="86"/>
    <col min="513" max="513" width="4.5" style="86" customWidth="1"/>
    <col min="514" max="514" width="15.5" style="86" customWidth="1"/>
    <col min="515" max="515" width="17.6640625" style="86" customWidth="1"/>
    <col min="516" max="516" width="13.83203125" style="86" customWidth="1"/>
    <col min="517" max="517" width="24.6640625" style="86" customWidth="1"/>
    <col min="518" max="518" width="11.83203125" style="86" customWidth="1"/>
    <col min="519" max="519" width="8.5" style="86" customWidth="1"/>
    <col min="520" max="520" width="7.5" style="86" customWidth="1"/>
    <col min="521" max="521" width="7.33203125" style="86" customWidth="1"/>
    <col min="522" max="522" width="9.6640625" style="86" customWidth="1"/>
    <col min="523" max="523" width="9.5" style="86" customWidth="1"/>
    <col min="524" max="524" width="10.33203125" style="86"/>
    <col min="525" max="525" width="12.1640625" style="86" customWidth="1"/>
    <col min="526" max="768" width="10.33203125" style="86"/>
    <col min="769" max="769" width="4.5" style="86" customWidth="1"/>
    <col min="770" max="770" width="15.5" style="86" customWidth="1"/>
    <col min="771" max="771" width="17.6640625" style="86" customWidth="1"/>
    <col min="772" max="772" width="13.83203125" style="86" customWidth="1"/>
    <col min="773" max="773" width="24.6640625" style="86" customWidth="1"/>
    <col min="774" max="774" width="11.83203125" style="86" customWidth="1"/>
    <col min="775" max="775" width="8.5" style="86" customWidth="1"/>
    <col min="776" max="776" width="7.5" style="86" customWidth="1"/>
    <col min="777" max="777" width="7.33203125" style="86" customWidth="1"/>
    <col min="778" max="778" width="9.6640625" style="86" customWidth="1"/>
    <col min="779" max="779" width="9.5" style="86" customWidth="1"/>
    <col min="780" max="780" width="10.33203125" style="86"/>
    <col min="781" max="781" width="12.1640625" style="86" customWidth="1"/>
    <col min="782" max="1024" width="10.33203125" style="86"/>
    <col min="1025" max="1025" width="4.5" style="86" customWidth="1"/>
    <col min="1026" max="1026" width="15.5" style="86" customWidth="1"/>
    <col min="1027" max="1027" width="17.6640625" style="86" customWidth="1"/>
    <col min="1028" max="1028" width="13.83203125" style="86" customWidth="1"/>
    <col min="1029" max="1029" width="24.6640625" style="86" customWidth="1"/>
    <col min="1030" max="1030" width="11.83203125" style="86" customWidth="1"/>
    <col min="1031" max="1031" width="8.5" style="86" customWidth="1"/>
    <col min="1032" max="1032" width="7.5" style="86" customWidth="1"/>
    <col min="1033" max="1033" width="7.33203125" style="86" customWidth="1"/>
    <col min="1034" max="1034" width="9.6640625" style="86" customWidth="1"/>
    <col min="1035" max="1035" width="9.5" style="86" customWidth="1"/>
    <col min="1036" max="1036" width="10.33203125" style="86"/>
    <col min="1037" max="1037" width="12.1640625" style="86" customWidth="1"/>
    <col min="1038" max="1280" width="10.33203125" style="86"/>
    <col min="1281" max="1281" width="4.5" style="86" customWidth="1"/>
    <col min="1282" max="1282" width="15.5" style="86" customWidth="1"/>
    <col min="1283" max="1283" width="17.6640625" style="86" customWidth="1"/>
    <col min="1284" max="1284" width="13.83203125" style="86" customWidth="1"/>
    <col min="1285" max="1285" width="24.6640625" style="86" customWidth="1"/>
    <col min="1286" max="1286" width="11.83203125" style="86" customWidth="1"/>
    <col min="1287" max="1287" width="8.5" style="86" customWidth="1"/>
    <col min="1288" max="1288" width="7.5" style="86" customWidth="1"/>
    <col min="1289" max="1289" width="7.33203125" style="86" customWidth="1"/>
    <col min="1290" max="1290" width="9.6640625" style="86" customWidth="1"/>
    <col min="1291" max="1291" width="9.5" style="86" customWidth="1"/>
    <col min="1292" max="1292" width="10.33203125" style="86"/>
    <col min="1293" max="1293" width="12.1640625" style="86" customWidth="1"/>
    <col min="1294" max="1536" width="10.33203125" style="86"/>
    <col min="1537" max="1537" width="4.5" style="86" customWidth="1"/>
    <col min="1538" max="1538" width="15.5" style="86" customWidth="1"/>
    <col min="1539" max="1539" width="17.6640625" style="86" customWidth="1"/>
    <col min="1540" max="1540" width="13.83203125" style="86" customWidth="1"/>
    <col min="1541" max="1541" width="24.6640625" style="86" customWidth="1"/>
    <col min="1542" max="1542" width="11.83203125" style="86" customWidth="1"/>
    <col min="1543" max="1543" width="8.5" style="86" customWidth="1"/>
    <col min="1544" max="1544" width="7.5" style="86" customWidth="1"/>
    <col min="1545" max="1545" width="7.33203125" style="86" customWidth="1"/>
    <col min="1546" max="1546" width="9.6640625" style="86" customWidth="1"/>
    <col min="1547" max="1547" width="9.5" style="86" customWidth="1"/>
    <col min="1548" max="1548" width="10.33203125" style="86"/>
    <col min="1549" max="1549" width="12.1640625" style="86" customWidth="1"/>
    <col min="1550" max="1792" width="10.33203125" style="86"/>
    <col min="1793" max="1793" width="4.5" style="86" customWidth="1"/>
    <col min="1794" max="1794" width="15.5" style="86" customWidth="1"/>
    <col min="1795" max="1795" width="17.6640625" style="86" customWidth="1"/>
    <col min="1796" max="1796" width="13.83203125" style="86" customWidth="1"/>
    <col min="1797" max="1797" width="24.6640625" style="86" customWidth="1"/>
    <col min="1798" max="1798" width="11.83203125" style="86" customWidth="1"/>
    <col min="1799" max="1799" width="8.5" style="86" customWidth="1"/>
    <col min="1800" max="1800" width="7.5" style="86" customWidth="1"/>
    <col min="1801" max="1801" width="7.33203125" style="86" customWidth="1"/>
    <col min="1802" max="1802" width="9.6640625" style="86" customWidth="1"/>
    <col min="1803" max="1803" width="9.5" style="86" customWidth="1"/>
    <col min="1804" max="1804" width="10.33203125" style="86"/>
    <col min="1805" max="1805" width="12.1640625" style="86" customWidth="1"/>
    <col min="1806" max="2048" width="10.33203125" style="86"/>
    <col min="2049" max="2049" width="4.5" style="86" customWidth="1"/>
    <col min="2050" max="2050" width="15.5" style="86" customWidth="1"/>
    <col min="2051" max="2051" width="17.6640625" style="86" customWidth="1"/>
    <col min="2052" max="2052" width="13.83203125" style="86" customWidth="1"/>
    <col min="2053" max="2053" width="24.6640625" style="86" customWidth="1"/>
    <col min="2054" max="2054" width="11.83203125" style="86" customWidth="1"/>
    <col min="2055" max="2055" width="8.5" style="86" customWidth="1"/>
    <col min="2056" max="2056" width="7.5" style="86" customWidth="1"/>
    <col min="2057" max="2057" width="7.33203125" style="86" customWidth="1"/>
    <col min="2058" max="2058" width="9.6640625" style="86" customWidth="1"/>
    <col min="2059" max="2059" width="9.5" style="86" customWidth="1"/>
    <col min="2060" max="2060" width="10.33203125" style="86"/>
    <col min="2061" max="2061" width="12.1640625" style="86" customWidth="1"/>
    <col min="2062" max="2304" width="10.33203125" style="86"/>
    <col min="2305" max="2305" width="4.5" style="86" customWidth="1"/>
    <col min="2306" max="2306" width="15.5" style="86" customWidth="1"/>
    <col min="2307" max="2307" width="17.6640625" style="86" customWidth="1"/>
    <col min="2308" max="2308" width="13.83203125" style="86" customWidth="1"/>
    <col min="2309" max="2309" width="24.6640625" style="86" customWidth="1"/>
    <col min="2310" max="2310" width="11.83203125" style="86" customWidth="1"/>
    <col min="2311" max="2311" width="8.5" style="86" customWidth="1"/>
    <col min="2312" max="2312" width="7.5" style="86" customWidth="1"/>
    <col min="2313" max="2313" width="7.33203125" style="86" customWidth="1"/>
    <col min="2314" max="2314" width="9.6640625" style="86" customWidth="1"/>
    <col min="2315" max="2315" width="9.5" style="86" customWidth="1"/>
    <col min="2316" max="2316" width="10.33203125" style="86"/>
    <col min="2317" max="2317" width="12.1640625" style="86" customWidth="1"/>
    <col min="2318" max="2560" width="10.33203125" style="86"/>
    <col min="2561" max="2561" width="4.5" style="86" customWidth="1"/>
    <col min="2562" max="2562" width="15.5" style="86" customWidth="1"/>
    <col min="2563" max="2563" width="17.6640625" style="86" customWidth="1"/>
    <col min="2564" max="2564" width="13.83203125" style="86" customWidth="1"/>
    <col min="2565" max="2565" width="24.6640625" style="86" customWidth="1"/>
    <col min="2566" max="2566" width="11.83203125" style="86" customWidth="1"/>
    <col min="2567" max="2567" width="8.5" style="86" customWidth="1"/>
    <col min="2568" max="2568" width="7.5" style="86" customWidth="1"/>
    <col min="2569" max="2569" width="7.33203125" style="86" customWidth="1"/>
    <col min="2570" max="2570" width="9.6640625" style="86" customWidth="1"/>
    <col min="2571" max="2571" width="9.5" style="86" customWidth="1"/>
    <col min="2572" max="2572" width="10.33203125" style="86"/>
    <col min="2573" max="2573" width="12.1640625" style="86" customWidth="1"/>
    <col min="2574" max="2816" width="10.33203125" style="86"/>
    <col min="2817" max="2817" width="4.5" style="86" customWidth="1"/>
    <col min="2818" max="2818" width="15.5" style="86" customWidth="1"/>
    <col min="2819" max="2819" width="17.6640625" style="86" customWidth="1"/>
    <col min="2820" max="2820" width="13.83203125" style="86" customWidth="1"/>
    <col min="2821" max="2821" width="24.6640625" style="86" customWidth="1"/>
    <col min="2822" max="2822" width="11.83203125" style="86" customWidth="1"/>
    <col min="2823" max="2823" width="8.5" style="86" customWidth="1"/>
    <col min="2824" max="2824" width="7.5" style="86" customWidth="1"/>
    <col min="2825" max="2825" width="7.33203125" style="86" customWidth="1"/>
    <col min="2826" max="2826" width="9.6640625" style="86" customWidth="1"/>
    <col min="2827" max="2827" width="9.5" style="86" customWidth="1"/>
    <col min="2828" max="2828" width="10.33203125" style="86"/>
    <col min="2829" max="2829" width="12.1640625" style="86" customWidth="1"/>
    <col min="2830" max="3072" width="10.33203125" style="86"/>
    <col min="3073" max="3073" width="4.5" style="86" customWidth="1"/>
    <col min="3074" max="3074" width="15.5" style="86" customWidth="1"/>
    <col min="3075" max="3075" width="17.6640625" style="86" customWidth="1"/>
    <col min="3076" max="3076" width="13.83203125" style="86" customWidth="1"/>
    <col min="3077" max="3077" width="24.6640625" style="86" customWidth="1"/>
    <col min="3078" max="3078" width="11.83203125" style="86" customWidth="1"/>
    <col min="3079" max="3079" width="8.5" style="86" customWidth="1"/>
    <col min="3080" max="3080" width="7.5" style="86" customWidth="1"/>
    <col min="3081" max="3081" width="7.33203125" style="86" customWidth="1"/>
    <col min="3082" max="3082" width="9.6640625" style="86" customWidth="1"/>
    <col min="3083" max="3083" width="9.5" style="86" customWidth="1"/>
    <col min="3084" max="3084" width="10.33203125" style="86"/>
    <col min="3085" max="3085" width="12.1640625" style="86" customWidth="1"/>
    <col min="3086" max="3328" width="10.33203125" style="86"/>
    <col min="3329" max="3329" width="4.5" style="86" customWidth="1"/>
    <col min="3330" max="3330" width="15.5" style="86" customWidth="1"/>
    <col min="3331" max="3331" width="17.6640625" style="86" customWidth="1"/>
    <col min="3332" max="3332" width="13.83203125" style="86" customWidth="1"/>
    <col min="3333" max="3333" width="24.6640625" style="86" customWidth="1"/>
    <col min="3334" max="3334" width="11.83203125" style="86" customWidth="1"/>
    <col min="3335" max="3335" width="8.5" style="86" customWidth="1"/>
    <col min="3336" max="3336" width="7.5" style="86" customWidth="1"/>
    <col min="3337" max="3337" width="7.33203125" style="86" customWidth="1"/>
    <col min="3338" max="3338" width="9.6640625" style="86" customWidth="1"/>
    <col min="3339" max="3339" width="9.5" style="86" customWidth="1"/>
    <col min="3340" max="3340" width="10.33203125" style="86"/>
    <col min="3341" max="3341" width="12.1640625" style="86" customWidth="1"/>
    <col min="3342" max="3584" width="10.33203125" style="86"/>
    <col min="3585" max="3585" width="4.5" style="86" customWidth="1"/>
    <col min="3586" max="3586" width="15.5" style="86" customWidth="1"/>
    <col min="3587" max="3587" width="17.6640625" style="86" customWidth="1"/>
    <col min="3588" max="3588" width="13.83203125" style="86" customWidth="1"/>
    <col min="3589" max="3589" width="24.6640625" style="86" customWidth="1"/>
    <col min="3590" max="3590" width="11.83203125" style="86" customWidth="1"/>
    <col min="3591" max="3591" width="8.5" style="86" customWidth="1"/>
    <col min="3592" max="3592" width="7.5" style="86" customWidth="1"/>
    <col min="3593" max="3593" width="7.33203125" style="86" customWidth="1"/>
    <col min="3594" max="3594" width="9.6640625" style="86" customWidth="1"/>
    <col min="3595" max="3595" width="9.5" style="86" customWidth="1"/>
    <col min="3596" max="3596" width="10.33203125" style="86"/>
    <col min="3597" max="3597" width="12.1640625" style="86" customWidth="1"/>
    <col min="3598" max="3840" width="10.33203125" style="86"/>
    <col min="3841" max="3841" width="4.5" style="86" customWidth="1"/>
    <col min="3842" max="3842" width="15.5" style="86" customWidth="1"/>
    <col min="3843" max="3843" width="17.6640625" style="86" customWidth="1"/>
    <col min="3844" max="3844" width="13.83203125" style="86" customWidth="1"/>
    <col min="3845" max="3845" width="24.6640625" style="86" customWidth="1"/>
    <col min="3846" max="3846" width="11.83203125" style="86" customWidth="1"/>
    <col min="3847" max="3847" width="8.5" style="86" customWidth="1"/>
    <col min="3848" max="3848" width="7.5" style="86" customWidth="1"/>
    <col min="3849" max="3849" width="7.33203125" style="86" customWidth="1"/>
    <col min="3850" max="3850" width="9.6640625" style="86" customWidth="1"/>
    <col min="3851" max="3851" width="9.5" style="86" customWidth="1"/>
    <col min="3852" max="3852" width="10.33203125" style="86"/>
    <col min="3853" max="3853" width="12.1640625" style="86" customWidth="1"/>
    <col min="3854" max="4096" width="10.33203125" style="86"/>
    <col min="4097" max="4097" width="4.5" style="86" customWidth="1"/>
    <col min="4098" max="4098" width="15.5" style="86" customWidth="1"/>
    <col min="4099" max="4099" width="17.6640625" style="86" customWidth="1"/>
    <col min="4100" max="4100" width="13.83203125" style="86" customWidth="1"/>
    <col min="4101" max="4101" width="24.6640625" style="86" customWidth="1"/>
    <col min="4102" max="4102" width="11.83203125" style="86" customWidth="1"/>
    <col min="4103" max="4103" width="8.5" style="86" customWidth="1"/>
    <col min="4104" max="4104" width="7.5" style="86" customWidth="1"/>
    <col min="4105" max="4105" width="7.33203125" style="86" customWidth="1"/>
    <col min="4106" max="4106" width="9.6640625" style="86" customWidth="1"/>
    <col min="4107" max="4107" width="9.5" style="86" customWidth="1"/>
    <col min="4108" max="4108" width="10.33203125" style="86"/>
    <col min="4109" max="4109" width="12.1640625" style="86" customWidth="1"/>
    <col min="4110" max="4352" width="10.33203125" style="86"/>
    <col min="4353" max="4353" width="4.5" style="86" customWidth="1"/>
    <col min="4354" max="4354" width="15.5" style="86" customWidth="1"/>
    <col min="4355" max="4355" width="17.6640625" style="86" customWidth="1"/>
    <col min="4356" max="4356" width="13.83203125" style="86" customWidth="1"/>
    <col min="4357" max="4357" width="24.6640625" style="86" customWidth="1"/>
    <col min="4358" max="4358" width="11.83203125" style="86" customWidth="1"/>
    <col min="4359" max="4359" width="8.5" style="86" customWidth="1"/>
    <col min="4360" max="4360" width="7.5" style="86" customWidth="1"/>
    <col min="4361" max="4361" width="7.33203125" style="86" customWidth="1"/>
    <col min="4362" max="4362" width="9.6640625" style="86" customWidth="1"/>
    <col min="4363" max="4363" width="9.5" style="86" customWidth="1"/>
    <col min="4364" max="4364" width="10.33203125" style="86"/>
    <col min="4365" max="4365" width="12.1640625" style="86" customWidth="1"/>
    <col min="4366" max="4608" width="10.33203125" style="86"/>
    <col min="4609" max="4609" width="4.5" style="86" customWidth="1"/>
    <col min="4610" max="4610" width="15.5" style="86" customWidth="1"/>
    <col min="4611" max="4611" width="17.6640625" style="86" customWidth="1"/>
    <col min="4612" max="4612" width="13.83203125" style="86" customWidth="1"/>
    <col min="4613" max="4613" width="24.6640625" style="86" customWidth="1"/>
    <col min="4614" max="4614" width="11.83203125" style="86" customWidth="1"/>
    <col min="4615" max="4615" width="8.5" style="86" customWidth="1"/>
    <col min="4616" max="4616" width="7.5" style="86" customWidth="1"/>
    <col min="4617" max="4617" width="7.33203125" style="86" customWidth="1"/>
    <col min="4618" max="4618" width="9.6640625" style="86" customWidth="1"/>
    <col min="4619" max="4619" width="9.5" style="86" customWidth="1"/>
    <col min="4620" max="4620" width="10.33203125" style="86"/>
    <col min="4621" max="4621" width="12.1640625" style="86" customWidth="1"/>
    <col min="4622" max="4864" width="10.33203125" style="86"/>
    <col min="4865" max="4865" width="4.5" style="86" customWidth="1"/>
    <col min="4866" max="4866" width="15.5" style="86" customWidth="1"/>
    <col min="4867" max="4867" width="17.6640625" style="86" customWidth="1"/>
    <col min="4868" max="4868" width="13.83203125" style="86" customWidth="1"/>
    <col min="4869" max="4869" width="24.6640625" style="86" customWidth="1"/>
    <col min="4870" max="4870" width="11.83203125" style="86" customWidth="1"/>
    <col min="4871" max="4871" width="8.5" style="86" customWidth="1"/>
    <col min="4872" max="4872" width="7.5" style="86" customWidth="1"/>
    <col min="4873" max="4873" width="7.33203125" style="86" customWidth="1"/>
    <col min="4874" max="4874" width="9.6640625" style="86" customWidth="1"/>
    <col min="4875" max="4875" width="9.5" style="86" customWidth="1"/>
    <col min="4876" max="4876" width="10.33203125" style="86"/>
    <col min="4877" max="4877" width="12.1640625" style="86" customWidth="1"/>
    <col min="4878" max="5120" width="10.33203125" style="86"/>
    <col min="5121" max="5121" width="4.5" style="86" customWidth="1"/>
    <col min="5122" max="5122" width="15.5" style="86" customWidth="1"/>
    <col min="5123" max="5123" width="17.6640625" style="86" customWidth="1"/>
    <col min="5124" max="5124" width="13.83203125" style="86" customWidth="1"/>
    <col min="5125" max="5125" width="24.6640625" style="86" customWidth="1"/>
    <col min="5126" max="5126" width="11.83203125" style="86" customWidth="1"/>
    <col min="5127" max="5127" width="8.5" style="86" customWidth="1"/>
    <col min="5128" max="5128" width="7.5" style="86" customWidth="1"/>
    <col min="5129" max="5129" width="7.33203125" style="86" customWidth="1"/>
    <col min="5130" max="5130" width="9.6640625" style="86" customWidth="1"/>
    <col min="5131" max="5131" width="9.5" style="86" customWidth="1"/>
    <col min="5132" max="5132" width="10.33203125" style="86"/>
    <col min="5133" max="5133" width="12.1640625" style="86" customWidth="1"/>
    <col min="5134" max="5376" width="10.33203125" style="86"/>
    <col min="5377" max="5377" width="4.5" style="86" customWidth="1"/>
    <col min="5378" max="5378" width="15.5" style="86" customWidth="1"/>
    <col min="5379" max="5379" width="17.6640625" style="86" customWidth="1"/>
    <col min="5380" max="5380" width="13.83203125" style="86" customWidth="1"/>
    <col min="5381" max="5381" width="24.6640625" style="86" customWidth="1"/>
    <col min="5382" max="5382" width="11.83203125" style="86" customWidth="1"/>
    <col min="5383" max="5383" width="8.5" style="86" customWidth="1"/>
    <col min="5384" max="5384" width="7.5" style="86" customWidth="1"/>
    <col min="5385" max="5385" width="7.33203125" style="86" customWidth="1"/>
    <col min="5386" max="5386" width="9.6640625" style="86" customWidth="1"/>
    <col min="5387" max="5387" width="9.5" style="86" customWidth="1"/>
    <col min="5388" max="5388" width="10.33203125" style="86"/>
    <col min="5389" max="5389" width="12.1640625" style="86" customWidth="1"/>
    <col min="5390" max="5632" width="10.33203125" style="86"/>
    <col min="5633" max="5633" width="4.5" style="86" customWidth="1"/>
    <col min="5634" max="5634" width="15.5" style="86" customWidth="1"/>
    <col min="5635" max="5635" width="17.6640625" style="86" customWidth="1"/>
    <col min="5636" max="5636" width="13.83203125" style="86" customWidth="1"/>
    <col min="5637" max="5637" width="24.6640625" style="86" customWidth="1"/>
    <col min="5638" max="5638" width="11.83203125" style="86" customWidth="1"/>
    <col min="5639" max="5639" width="8.5" style="86" customWidth="1"/>
    <col min="5640" max="5640" width="7.5" style="86" customWidth="1"/>
    <col min="5641" max="5641" width="7.33203125" style="86" customWidth="1"/>
    <col min="5642" max="5642" width="9.6640625" style="86" customWidth="1"/>
    <col min="5643" max="5643" width="9.5" style="86" customWidth="1"/>
    <col min="5644" max="5644" width="10.33203125" style="86"/>
    <col min="5645" max="5645" width="12.1640625" style="86" customWidth="1"/>
    <col min="5646" max="5888" width="10.33203125" style="86"/>
    <col min="5889" max="5889" width="4.5" style="86" customWidth="1"/>
    <col min="5890" max="5890" width="15.5" style="86" customWidth="1"/>
    <col min="5891" max="5891" width="17.6640625" style="86" customWidth="1"/>
    <col min="5892" max="5892" width="13.83203125" style="86" customWidth="1"/>
    <col min="5893" max="5893" width="24.6640625" style="86" customWidth="1"/>
    <col min="5894" max="5894" width="11.83203125" style="86" customWidth="1"/>
    <col min="5895" max="5895" width="8.5" style="86" customWidth="1"/>
    <col min="5896" max="5896" width="7.5" style="86" customWidth="1"/>
    <col min="5897" max="5897" width="7.33203125" style="86" customWidth="1"/>
    <col min="5898" max="5898" width="9.6640625" style="86" customWidth="1"/>
    <col min="5899" max="5899" width="9.5" style="86" customWidth="1"/>
    <col min="5900" max="5900" width="10.33203125" style="86"/>
    <col min="5901" max="5901" width="12.1640625" style="86" customWidth="1"/>
    <col min="5902" max="6144" width="10.33203125" style="86"/>
    <col min="6145" max="6145" width="4.5" style="86" customWidth="1"/>
    <col min="6146" max="6146" width="15.5" style="86" customWidth="1"/>
    <col min="6147" max="6147" width="17.6640625" style="86" customWidth="1"/>
    <col min="6148" max="6148" width="13.83203125" style="86" customWidth="1"/>
    <col min="6149" max="6149" width="24.6640625" style="86" customWidth="1"/>
    <col min="6150" max="6150" width="11.83203125" style="86" customWidth="1"/>
    <col min="6151" max="6151" width="8.5" style="86" customWidth="1"/>
    <col min="6152" max="6152" width="7.5" style="86" customWidth="1"/>
    <col min="6153" max="6153" width="7.33203125" style="86" customWidth="1"/>
    <col min="6154" max="6154" width="9.6640625" style="86" customWidth="1"/>
    <col min="6155" max="6155" width="9.5" style="86" customWidth="1"/>
    <col min="6156" max="6156" width="10.33203125" style="86"/>
    <col min="6157" max="6157" width="12.1640625" style="86" customWidth="1"/>
    <col min="6158" max="6400" width="10.33203125" style="86"/>
    <col min="6401" max="6401" width="4.5" style="86" customWidth="1"/>
    <col min="6402" max="6402" width="15.5" style="86" customWidth="1"/>
    <col min="6403" max="6403" width="17.6640625" style="86" customWidth="1"/>
    <col min="6404" max="6404" width="13.83203125" style="86" customWidth="1"/>
    <col min="6405" max="6405" width="24.6640625" style="86" customWidth="1"/>
    <col min="6406" max="6406" width="11.83203125" style="86" customWidth="1"/>
    <col min="6407" max="6407" width="8.5" style="86" customWidth="1"/>
    <col min="6408" max="6408" width="7.5" style="86" customWidth="1"/>
    <col min="6409" max="6409" width="7.33203125" style="86" customWidth="1"/>
    <col min="6410" max="6410" width="9.6640625" style="86" customWidth="1"/>
    <col min="6411" max="6411" width="9.5" style="86" customWidth="1"/>
    <col min="6412" max="6412" width="10.33203125" style="86"/>
    <col min="6413" max="6413" width="12.1640625" style="86" customWidth="1"/>
    <col min="6414" max="6656" width="10.33203125" style="86"/>
    <col min="6657" max="6657" width="4.5" style="86" customWidth="1"/>
    <col min="6658" max="6658" width="15.5" style="86" customWidth="1"/>
    <col min="6659" max="6659" width="17.6640625" style="86" customWidth="1"/>
    <col min="6660" max="6660" width="13.83203125" style="86" customWidth="1"/>
    <col min="6661" max="6661" width="24.6640625" style="86" customWidth="1"/>
    <col min="6662" max="6662" width="11.83203125" style="86" customWidth="1"/>
    <col min="6663" max="6663" width="8.5" style="86" customWidth="1"/>
    <col min="6664" max="6664" width="7.5" style="86" customWidth="1"/>
    <col min="6665" max="6665" width="7.33203125" style="86" customWidth="1"/>
    <col min="6666" max="6666" width="9.6640625" style="86" customWidth="1"/>
    <col min="6667" max="6667" width="9.5" style="86" customWidth="1"/>
    <col min="6668" max="6668" width="10.33203125" style="86"/>
    <col min="6669" max="6669" width="12.1640625" style="86" customWidth="1"/>
    <col min="6670" max="6912" width="10.33203125" style="86"/>
    <col min="6913" max="6913" width="4.5" style="86" customWidth="1"/>
    <col min="6914" max="6914" width="15.5" style="86" customWidth="1"/>
    <col min="6915" max="6915" width="17.6640625" style="86" customWidth="1"/>
    <col min="6916" max="6916" width="13.83203125" style="86" customWidth="1"/>
    <col min="6917" max="6917" width="24.6640625" style="86" customWidth="1"/>
    <col min="6918" max="6918" width="11.83203125" style="86" customWidth="1"/>
    <col min="6919" max="6919" width="8.5" style="86" customWidth="1"/>
    <col min="6920" max="6920" width="7.5" style="86" customWidth="1"/>
    <col min="6921" max="6921" width="7.33203125" style="86" customWidth="1"/>
    <col min="6922" max="6922" width="9.6640625" style="86" customWidth="1"/>
    <col min="6923" max="6923" width="9.5" style="86" customWidth="1"/>
    <col min="6924" max="6924" width="10.33203125" style="86"/>
    <col min="6925" max="6925" width="12.1640625" style="86" customWidth="1"/>
    <col min="6926" max="7168" width="10.33203125" style="86"/>
    <col min="7169" max="7169" width="4.5" style="86" customWidth="1"/>
    <col min="7170" max="7170" width="15.5" style="86" customWidth="1"/>
    <col min="7171" max="7171" width="17.6640625" style="86" customWidth="1"/>
    <col min="7172" max="7172" width="13.83203125" style="86" customWidth="1"/>
    <col min="7173" max="7173" width="24.6640625" style="86" customWidth="1"/>
    <col min="7174" max="7174" width="11.83203125" style="86" customWidth="1"/>
    <col min="7175" max="7175" width="8.5" style="86" customWidth="1"/>
    <col min="7176" max="7176" width="7.5" style="86" customWidth="1"/>
    <col min="7177" max="7177" width="7.33203125" style="86" customWidth="1"/>
    <col min="7178" max="7178" width="9.6640625" style="86" customWidth="1"/>
    <col min="7179" max="7179" width="9.5" style="86" customWidth="1"/>
    <col min="7180" max="7180" width="10.33203125" style="86"/>
    <col min="7181" max="7181" width="12.1640625" style="86" customWidth="1"/>
    <col min="7182" max="7424" width="10.33203125" style="86"/>
    <col min="7425" max="7425" width="4.5" style="86" customWidth="1"/>
    <col min="7426" max="7426" width="15.5" style="86" customWidth="1"/>
    <col min="7427" max="7427" width="17.6640625" style="86" customWidth="1"/>
    <col min="7428" max="7428" width="13.83203125" style="86" customWidth="1"/>
    <col min="7429" max="7429" width="24.6640625" style="86" customWidth="1"/>
    <col min="7430" max="7430" width="11.83203125" style="86" customWidth="1"/>
    <col min="7431" max="7431" width="8.5" style="86" customWidth="1"/>
    <col min="7432" max="7432" width="7.5" style="86" customWidth="1"/>
    <col min="7433" max="7433" width="7.33203125" style="86" customWidth="1"/>
    <col min="7434" max="7434" width="9.6640625" style="86" customWidth="1"/>
    <col min="7435" max="7435" width="9.5" style="86" customWidth="1"/>
    <col min="7436" max="7436" width="10.33203125" style="86"/>
    <col min="7437" max="7437" width="12.1640625" style="86" customWidth="1"/>
    <col min="7438" max="7680" width="10.33203125" style="86"/>
    <col min="7681" max="7681" width="4.5" style="86" customWidth="1"/>
    <col min="7682" max="7682" width="15.5" style="86" customWidth="1"/>
    <col min="7683" max="7683" width="17.6640625" style="86" customWidth="1"/>
    <col min="7684" max="7684" width="13.83203125" style="86" customWidth="1"/>
    <col min="7685" max="7685" width="24.6640625" style="86" customWidth="1"/>
    <col min="7686" max="7686" width="11.83203125" style="86" customWidth="1"/>
    <col min="7687" max="7687" width="8.5" style="86" customWidth="1"/>
    <col min="7688" max="7688" width="7.5" style="86" customWidth="1"/>
    <col min="7689" max="7689" width="7.33203125" style="86" customWidth="1"/>
    <col min="7690" max="7690" width="9.6640625" style="86" customWidth="1"/>
    <col min="7691" max="7691" width="9.5" style="86" customWidth="1"/>
    <col min="7692" max="7692" width="10.33203125" style="86"/>
    <col min="7693" max="7693" width="12.1640625" style="86" customWidth="1"/>
    <col min="7694" max="7936" width="10.33203125" style="86"/>
    <col min="7937" max="7937" width="4.5" style="86" customWidth="1"/>
    <col min="7938" max="7938" width="15.5" style="86" customWidth="1"/>
    <col min="7939" max="7939" width="17.6640625" style="86" customWidth="1"/>
    <col min="7940" max="7940" width="13.83203125" style="86" customWidth="1"/>
    <col min="7941" max="7941" width="24.6640625" style="86" customWidth="1"/>
    <col min="7942" max="7942" width="11.83203125" style="86" customWidth="1"/>
    <col min="7943" max="7943" width="8.5" style="86" customWidth="1"/>
    <col min="7944" max="7944" width="7.5" style="86" customWidth="1"/>
    <col min="7945" max="7945" width="7.33203125" style="86" customWidth="1"/>
    <col min="7946" max="7946" width="9.6640625" style="86" customWidth="1"/>
    <col min="7947" max="7947" width="9.5" style="86" customWidth="1"/>
    <col min="7948" max="7948" width="10.33203125" style="86"/>
    <col min="7949" max="7949" width="12.1640625" style="86" customWidth="1"/>
    <col min="7950" max="8192" width="10.33203125" style="86"/>
    <col min="8193" max="8193" width="4.5" style="86" customWidth="1"/>
    <col min="8194" max="8194" width="15.5" style="86" customWidth="1"/>
    <col min="8195" max="8195" width="17.6640625" style="86" customWidth="1"/>
    <col min="8196" max="8196" width="13.83203125" style="86" customWidth="1"/>
    <col min="8197" max="8197" width="24.6640625" style="86" customWidth="1"/>
    <col min="8198" max="8198" width="11.83203125" style="86" customWidth="1"/>
    <col min="8199" max="8199" width="8.5" style="86" customWidth="1"/>
    <col min="8200" max="8200" width="7.5" style="86" customWidth="1"/>
    <col min="8201" max="8201" width="7.33203125" style="86" customWidth="1"/>
    <col min="8202" max="8202" width="9.6640625" style="86" customWidth="1"/>
    <col min="8203" max="8203" width="9.5" style="86" customWidth="1"/>
    <col min="8204" max="8204" width="10.33203125" style="86"/>
    <col min="8205" max="8205" width="12.1640625" style="86" customWidth="1"/>
    <col min="8206" max="8448" width="10.33203125" style="86"/>
    <col min="8449" max="8449" width="4.5" style="86" customWidth="1"/>
    <col min="8450" max="8450" width="15.5" style="86" customWidth="1"/>
    <col min="8451" max="8451" width="17.6640625" style="86" customWidth="1"/>
    <col min="8452" max="8452" width="13.83203125" style="86" customWidth="1"/>
    <col min="8453" max="8453" width="24.6640625" style="86" customWidth="1"/>
    <col min="8454" max="8454" width="11.83203125" style="86" customWidth="1"/>
    <col min="8455" max="8455" width="8.5" style="86" customWidth="1"/>
    <col min="8456" max="8456" width="7.5" style="86" customWidth="1"/>
    <col min="8457" max="8457" width="7.33203125" style="86" customWidth="1"/>
    <col min="8458" max="8458" width="9.6640625" style="86" customWidth="1"/>
    <col min="8459" max="8459" width="9.5" style="86" customWidth="1"/>
    <col min="8460" max="8460" width="10.33203125" style="86"/>
    <col min="8461" max="8461" width="12.1640625" style="86" customWidth="1"/>
    <col min="8462" max="8704" width="10.33203125" style="86"/>
    <col min="8705" max="8705" width="4.5" style="86" customWidth="1"/>
    <col min="8706" max="8706" width="15.5" style="86" customWidth="1"/>
    <col min="8707" max="8707" width="17.6640625" style="86" customWidth="1"/>
    <col min="8708" max="8708" width="13.83203125" style="86" customWidth="1"/>
    <col min="8709" max="8709" width="24.6640625" style="86" customWidth="1"/>
    <col min="8710" max="8710" width="11.83203125" style="86" customWidth="1"/>
    <col min="8711" max="8711" width="8.5" style="86" customWidth="1"/>
    <col min="8712" max="8712" width="7.5" style="86" customWidth="1"/>
    <col min="8713" max="8713" width="7.33203125" style="86" customWidth="1"/>
    <col min="8714" max="8714" width="9.6640625" style="86" customWidth="1"/>
    <col min="8715" max="8715" width="9.5" style="86" customWidth="1"/>
    <col min="8716" max="8716" width="10.33203125" style="86"/>
    <col min="8717" max="8717" width="12.1640625" style="86" customWidth="1"/>
    <col min="8718" max="8960" width="10.33203125" style="86"/>
    <col min="8961" max="8961" width="4.5" style="86" customWidth="1"/>
    <col min="8962" max="8962" width="15.5" style="86" customWidth="1"/>
    <col min="8963" max="8963" width="17.6640625" style="86" customWidth="1"/>
    <col min="8964" max="8964" width="13.83203125" style="86" customWidth="1"/>
    <col min="8965" max="8965" width="24.6640625" style="86" customWidth="1"/>
    <col min="8966" max="8966" width="11.83203125" style="86" customWidth="1"/>
    <col min="8967" max="8967" width="8.5" style="86" customWidth="1"/>
    <col min="8968" max="8968" width="7.5" style="86" customWidth="1"/>
    <col min="8969" max="8969" width="7.33203125" style="86" customWidth="1"/>
    <col min="8970" max="8970" width="9.6640625" style="86" customWidth="1"/>
    <col min="8971" max="8971" width="9.5" style="86" customWidth="1"/>
    <col min="8972" max="8972" width="10.33203125" style="86"/>
    <col min="8973" max="8973" width="12.1640625" style="86" customWidth="1"/>
    <col min="8974" max="9216" width="10.33203125" style="86"/>
    <col min="9217" max="9217" width="4.5" style="86" customWidth="1"/>
    <col min="9218" max="9218" width="15.5" style="86" customWidth="1"/>
    <col min="9219" max="9219" width="17.6640625" style="86" customWidth="1"/>
    <col min="9220" max="9220" width="13.83203125" style="86" customWidth="1"/>
    <col min="9221" max="9221" width="24.6640625" style="86" customWidth="1"/>
    <col min="9222" max="9222" width="11.83203125" style="86" customWidth="1"/>
    <col min="9223" max="9223" width="8.5" style="86" customWidth="1"/>
    <col min="9224" max="9224" width="7.5" style="86" customWidth="1"/>
    <col min="9225" max="9225" width="7.33203125" style="86" customWidth="1"/>
    <col min="9226" max="9226" width="9.6640625" style="86" customWidth="1"/>
    <col min="9227" max="9227" width="9.5" style="86" customWidth="1"/>
    <col min="9228" max="9228" width="10.33203125" style="86"/>
    <col min="9229" max="9229" width="12.1640625" style="86" customWidth="1"/>
    <col min="9230" max="9472" width="10.33203125" style="86"/>
    <col min="9473" max="9473" width="4.5" style="86" customWidth="1"/>
    <col min="9474" max="9474" width="15.5" style="86" customWidth="1"/>
    <col min="9475" max="9475" width="17.6640625" style="86" customWidth="1"/>
    <col min="9476" max="9476" width="13.83203125" style="86" customWidth="1"/>
    <col min="9477" max="9477" width="24.6640625" style="86" customWidth="1"/>
    <col min="9478" max="9478" width="11.83203125" style="86" customWidth="1"/>
    <col min="9479" max="9479" width="8.5" style="86" customWidth="1"/>
    <col min="9480" max="9480" width="7.5" style="86" customWidth="1"/>
    <col min="9481" max="9481" width="7.33203125" style="86" customWidth="1"/>
    <col min="9482" max="9482" width="9.6640625" style="86" customWidth="1"/>
    <col min="9483" max="9483" width="9.5" style="86" customWidth="1"/>
    <col min="9484" max="9484" width="10.33203125" style="86"/>
    <col min="9485" max="9485" width="12.1640625" style="86" customWidth="1"/>
    <col min="9486" max="9728" width="10.33203125" style="86"/>
    <col min="9729" max="9729" width="4.5" style="86" customWidth="1"/>
    <col min="9730" max="9730" width="15.5" style="86" customWidth="1"/>
    <col min="9731" max="9731" width="17.6640625" style="86" customWidth="1"/>
    <col min="9732" max="9732" width="13.83203125" style="86" customWidth="1"/>
    <col min="9733" max="9733" width="24.6640625" style="86" customWidth="1"/>
    <col min="9734" max="9734" width="11.83203125" style="86" customWidth="1"/>
    <col min="9735" max="9735" width="8.5" style="86" customWidth="1"/>
    <col min="9736" max="9736" width="7.5" style="86" customWidth="1"/>
    <col min="9737" max="9737" width="7.33203125" style="86" customWidth="1"/>
    <col min="9738" max="9738" width="9.6640625" style="86" customWidth="1"/>
    <col min="9739" max="9739" width="9.5" style="86" customWidth="1"/>
    <col min="9740" max="9740" width="10.33203125" style="86"/>
    <col min="9741" max="9741" width="12.1640625" style="86" customWidth="1"/>
    <col min="9742" max="9984" width="10.33203125" style="86"/>
    <col min="9985" max="9985" width="4.5" style="86" customWidth="1"/>
    <col min="9986" max="9986" width="15.5" style="86" customWidth="1"/>
    <col min="9987" max="9987" width="17.6640625" style="86" customWidth="1"/>
    <col min="9988" max="9988" width="13.83203125" style="86" customWidth="1"/>
    <col min="9989" max="9989" width="24.6640625" style="86" customWidth="1"/>
    <col min="9990" max="9990" width="11.83203125" style="86" customWidth="1"/>
    <col min="9991" max="9991" width="8.5" style="86" customWidth="1"/>
    <col min="9992" max="9992" width="7.5" style="86" customWidth="1"/>
    <col min="9993" max="9993" width="7.33203125" style="86" customWidth="1"/>
    <col min="9994" max="9994" width="9.6640625" style="86" customWidth="1"/>
    <col min="9995" max="9995" width="9.5" style="86" customWidth="1"/>
    <col min="9996" max="9996" width="10.33203125" style="86"/>
    <col min="9997" max="9997" width="12.1640625" style="86" customWidth="1"/>
    <col min="9998" max="10240" width="10.33203125" style="86"/>
    <col min="10241" max="10241" width="4.5" style="86" customWidth="1"/>
    <col min="10242" max="10242" width="15.5" style="86" customWidth="1"/>
    <col min="10243" max="10243" width="17.6640625" style="86" customWidth="1"/>
    <col min="10244" max="10244" width="13.83203125" style="86" customWidth="1"/>
    <col min="10245" max="10245" width="24.6640625" style="86" customWidth="1"/>
    <col min="10246" max="10246" width="11.83203125" style="86" customWidth="1"/>
    <col min="10247" max="10247" width="8.5" style="86" customWidth="1"/>
    <col min="10248" max="10248" width="7.5" style="86" customWidth="1"/>
    <col min="10249" max="10249" width="7.33203125" style="86" customWidth="1"/>
    <col min="10250" max="10250" width="9.6640625" style="86" customWidth="1"/>
    <col min="10251" max="10251" width="9.5" style="86" customWidth="1"/>
    <col min="10252" max="10252" width="10.33203125" style="86"/>
    <col min="10253" max="10253" width="12.1640625" style="86" customWidth="1"/>
    <col min="10254" max="10496" width="10.33203125" style="86"/>
    <col min="10497" max="10497" width="4.5" style="86" customWidth="1"/>
    <col min="10498" max="10498" width="15.5" style="86" customWidth="1"/>
    <col min="10499" max="10499" width="17.6640625" style="86" customWidth="1"/>
    <col min="10500" max="10500" width="13.83203125" style="86" customWidth="1"/>
    <col min="10501" max="10501" width="24.6640625" style="86" customWidth="1"/>
    <col min="10502" max="10502" width="11.83203125" style="86" customWidth="1"/>
    <col min="10503" max="10503" width="8.5" style="86" customWidth="1"/>
    <col min="10504" max="10504" width="7.5" style="86" customWidth="1"/>
    <col min="10505" max="10505" width="7.33203125" style="86" customWidth="1"/>
    <col min="10506" max="10506" width="9.6640625" style="86" customWidth="1"/>
    <col min="10507" max="10507" width="9.5" style="86" customWidth="1"/>
    <col min="10508" max="10508" width="10.33203125" style="86"/>
    <col min="10509" max="10509" width="12.1640625" style="86" customWidth="1"/>
    <col min="10510" max="10752" width="10.33203125" style="86"/>
    <col min="10753" max="10753" width="4.5" style="86" customWidth="1"/>
    <col min="10754" max="10754" width="15.5" style="86" customWidth="1"/>
    <col min="10755" max="10755" width="17.6640625" style="86" customWidth="1"/>
    <col min="10756" max="10756" width="13.83203125" style="86" customWidth="1"/>
    <col min="10757" max="10757" width="24.6640625" style="86" customWidth="1"/>
    <col min="10758" max="10758" width="11.83203125" style="86" customWidth="1"/>
    <col min="10759" max="10759" width="8.5" style="86" customWidth="1"/>
    <col min="10760" max="10760" width="7.5" style="86" customWidth="1"/>
    <col min="10761" max="10761" width="7.33203125" style="86" customWidth="1"/>
    <col min="10762" max="10762" width="9.6640625" style="86" customWidth="1"/>
    <col min="10763" max="10763" width="9.5" style="86" customWidth="1"/>
    <col min="10764" max="10764" width="10.33203125" style="86"/>
    <col min="10765" max="10765" width="12.1640625" style="86" customWidth="1"/>
    <col min="10766" max="11008" width="10.33203125" style="86"/>
    <col min="11009" max="11009" width="4.5" style="86" customWidth="1"/>
    <col min="11010" max="11010" width="15.5" style="86" customWidth="1"/>
    <col min="11011" max="11011" width="17.6640625" style="86" customWidth="1"/>
    <col min="11012" max="11012" width="13.83203125" style="86" customWidth="1"/>
    <col min="11013" max="11013" width="24.6640625" style="86" customWidth="1"/>
    <col min="11014" max="11014" width="11.83203125" style="86" customWidth="1"/>
    <col min="11015" max="11015" width="8.5" style="86" customWidth="1"/>
    <col min="11016" max="11016" width="7.5" style="86" customWidth="1"/>
    <col min="11017" max="11017" width="7.33203125" style="86" customWidth="1"/>
    <col min="11018" max="11018" width="9.6640625" style="86" customWidth="1"/>
    <col min="11019" max="11019" width="9.5" style="86" customWidth="1"/>
    <col min="11020" max="11020" width="10.33203125" style="86"/>
    <col min="11021" max="11021" width="12.1640625" style="86" customWidth="1"/>
    <col min="11022" max="11264" width="10.33203125" style="86"/>
    <col min="11265" max="11265" width="4.5" style="86" customWidth="1"/>
    <col min="11266" max="11266" width="15.5" style="86" customWidth="1"/>
    <col min="11267" max="11267" width="17.6640625" style="86" customWidth="1"/>
    <col min="11268" max="11268" width="13.83203125" style="86" customWidth="1"/>
    <col min="11269" max="11269" width="24.6640625" style="86" customWidth="1"/>
    <col min="11270" max="11270" width="11.83203125" style="86" customWidth="1"/>
    <col min="11271" max="11271" width="8.5" style="86" customWidth="1"/>
    <col min="11272" max="11272" width="7.5" style="86" customWidth="1"/>
    <col min="11273" max="11273" width="7.33203125" style="86" customWidth="1"/>
    <col min="11274" max="11274" width="9.6640625" style="86" customWidth="1"/>
    <col min="11275" max="11275" width="9.5" style="86" customWidth="1"/>
    <col min="11276" max="11276" width="10.33203125" style="86"/>
    <col min="11277" max="11277" width="12.1640625" style="86" customWidth="1"/>
    <col min="11278" max="11520" width="10.33203125" style="86"/>
    <col min="11521" max="11521" width="4.5" style="86" customWidth="1"/>
    <col min="11522" max="11522" width="15.5" style="86" customWidth="1"/>
    <col min="11523" max="11523" width="17.6640625" style="86" customWidth="1"/>
    <col min="11524" max="11524" width="13.83203125" style="86" customWidth="1"/>
    <col min="11525" max="11525" width="24.6640625" style="86" customWidth="1"/>
    <col min="11526" max="11526" width="11.83203125" style="86" customWidth="1"/>
    <col min="11527" max="11527" width="8.5" style="86" customWidth="1"/>
    <col min="11528" max="11528" width="7.5" style="86" customWidth="1"/>
    <col min="11529" max="11529" width="7.33203125" style="86" customWidth="1"/>
    <col min="11530" max="11530" width="9.6640625" style="86" customWidth="1"/>
    <col min="11531" max="11531" width="9.5" style="86" customWidth="1"/>
    <col min="11532" max="11532" width="10.33203125" style="86"/>
    <col min="11533" max="11533" width="12.1640625" style="86" customWidth="1"/>
    <col min="11534" max="11776" width="10.33203125" style="86"/>
    <col min="11777" max="11777" width="4.5" style="86" customWidth="1"/>
    <col min="11778" max="11778" width="15.5" style="86" customWidth="1"/>
    <col min="11779" max="11779" width="17.6640625" style="86" customWidth="1"/>
    <col min="11780" max="11780" width="13.83203125" style="86" customWidth="1"/>
    <col min="11781" max="11781" width="24.6640625" style="86" customWidth="1"/>
    <col min="11782" max="11782" width="11.83203125" style="86" customWidth="1"/>
    <col min="11783" max="11783" width="8.5" style="86" customWidth="1"/>
    <col min="11784" max="11784" width="7.5" style="86" customWidth="1"/>
    <col min="11785" max="11785" width="7.33203125" style="86" customWidth="1"/>
    <col min="11786" max="11786" width="9.6640625" style="86" customWidth="1"/>
    <col min="11787" max="11787" width="9.5" style="86" customWidth="1"/>
    <col min="11788" max="11788" width="10.33203125" style="86"/>
    <col min="11789" max="11789" width="12.1640625" style="86" customWidth="1"/>
    <col min="11790" max="12032" width="10.33203125" style="86"/>
    <col min="12033" max="12033" width="4.5" style="86" customWidth="1"/>
    <col min="12034" max="12034" width="15.5" style="86" customWidth="1"/>
    <col min="12035" max="12035" width="17.6640625" style="86" customWidth="1"/>
    <col min="12036" max="12036" width="13.83203125" style="86" customWidth="1"/>
    <col min="12037" max="12037" width="24.6640625" style="86" customWidth="1"/>
    <col min="12038" max="12038" width="11.83203125" style="86" customWidth="1"/>
    <col min="12039" max="12039" width="8.5" style="86" customWidth="1"/>
    <col min="12040" max="12040" width="7.5" style="86" customWidth="1"/>
    <col min="12041" max="12041" width="7.33203125" style="86" customWidth="1"/>
    <col min="12042" max="12042" width="9.6640625" style="86" customWidth="1"/>
    <col min="12043" max="12043" width="9.5" style="86" customWidth="1"/>
    <col min="12044" max="12044" width="10.33203125" style="86"/>
    <col min="12045" max="12045" width="12.1640625" style="86" customWidth="1"/>
    <col min="12046" max="12288" width="10.33203125" style="86"/>
    <col min="12289" max="12289" width="4.5" style="86" customWidth="1"/>
    <col min="12290" max="12290" width="15.5" style="86" customWidth="1"/>
    <col min="12291" max="12291" width="17.6640625" style="86" customWidth="1"/>
    <col min="12292" max="12292" width="13.83203125" style="86" customWidth="1"/>
    <col min="12293" max="12293" width="24.6640625" style="86" customWidth="1"/>
    <col min="12294" max="12294" width="11.83203125" style="86" customWidth="1"/>
    <col min="12295" max="12295" width="8.5" style="86" customWidth="1"/>
    <col min="12296" max="12296" width="7.5" style="86" customWidth="1"/>
    <col min="12297" max="12297" width="7.33203125" style="86" customWidth="1"/>
    <col min="12298" max="12298" width="9.6640625" style="86" customWidth="1"/>
    <col min="12299" max="12299" width="9.5" style="86" customWidth="1"/>
    <col min="12300" max="12300" width="10.33203125" style="86"/>
    <col min="12301" max="12301" width="12.1640625" style="86" customWidth="1"/>
    <col min="12302" max="12544" width="10.33203125" style="86"/>
    <col min="12545" max="12545" width="4.5" style="86" customWidth="1"/>
    <col min="12546" max="12546" width="15.5" style="86" customWidth="1"/>
    <col min="12547" max="12547" width="17.6640625" style="86" customWidth="1"/>
    <col min="12548" max="12548" width="13.83203125" style="86" customWidth="1"/>
    <col min="12549" max="12549" width="24.6640625" style="86" customWidth="1"/>
    <col min="12550" max="12550" width="11.83203125" style="86" customWidth="1"/>
    <col min="12551" max="12551" width="8.5" style="86" customWidth="1"/>
    <col min="12552" max="12552" width="7.5" style="86" customWidth="1"/>
    <col min="12553" max="12553" width="7.33203125" style="86" customWidth="1"/>
    <col min="12554" max="12554" width="9.6640625" style="86" customWidth="1"/>
    <col min="12555" max="12555" width="9.5" style="86" customWidth="1"/>
    <col min="12556" max="12556" width="10.33203125" style="86"/>
    <col min="12557" max="12557" width="12.1640625" style="86" customWidth="1"/>
    <col min="12558" max="12800" width="10.33203125" style="86"/>
    <col min="12801" max="12801" width="4.5" style="86" customWidth="1"/>
    <col min="12802" max="12802" width="15.5" style="86" customWidth="1"/>
    <col min="12803" max="12803" width="17.6640625" style="86" customWidth="1"/>
    <col min="12804" max="12804" width="13.83203125" style="86" customWidth="1"/>
    <col min="12805" max="12805" width="24.6640625" style="86" customWidth="1"/>
    <col min="12806" max="12806" width="11.83203125" style="86" customWidth="1"/>
    <col min="12807" max="12807" width="8.5" style="86" customWidth="1"/>
    <col min="12808" max="12808" width="7.5" style="86" customWidth="1"/>
    <col min="12809" max="12809" width="7.33203125" style="86" customWidth="1"/>
    <col min="12810" max="12810" width="9.6640625" style="86" customWidth="1"/>
    <col min="12811" max="12811" width="9.5" style="86" customWidth="1"/>
    <col min="12812" max="12812" width="10.33203125" style="86"/>
    <col min="12813" max="12813" width="12.1640625" style="86" customWidth="1"/>
    <col min="12814" max="13056" width="10.33203125" style="86"/>
    <col min="13057" max="13057" width="4.5" style="86" customWidth="1"/>
    <col min="13058" max="13058" width="15.5" style="86" customWidth="1"/>
    <col min="13059" max="13059" width="17.6640625" style="86" customWidth="1"/>
    <col min="13060" max="13060" width="13.83203125" style="86" customWidth="1"/>
    <col min="13061" max="13061" width="24.6640625" style="86" customWidth="1"/>
    <col min="13062" max="13062" width="11.83203125" style="86" customWidth="1"/>
    <col min="13063" max="13063" width="8.5" style="86" customWidth="1"/>
    <col min="13064" max="13064" width="7.5" style="86" customWidth="1"/>
    <col min="13065" max="13065" width="7.33203125" style="86" customWidth="1"/>
    <col min="13066" max="13066" width="9.6640625" style="86" customWidth="1"/>
    <col min="13067" max="13067" width="9.5" style="86" customWidth="1"/>
    <col min="13068" max="13068" width="10.33203125" style="86"/>
    <col min="13069" max="13069" width="12.1640625" style="86" customWidth="1"/>
    <col min="13070" max="13312" width="10.33203125" style="86"/>
    <col min="13313" max="13313" width="4.5" style="86" customWidth="1"/>
    <col min="13314" max="13314" width="15.5" style="86" customWidth="1"/>
    <col min="13315" max="13315" width="17.6640625" style="86" customWidth="1"/>
    <col min="13316" max="13316" width="13.83203125" style="86" customWidth="1"/>
    <col min="13317" max="13317" width="24.6640625" style="86" customWidth="1"/>
    <col min="13318" max="13318" width="11.83203125" style="86" customWidth="1"/>
    <col min="13319" max="13319" width="8.5" style="86" customWidth="1"/>
    <col min="13320" max="13320" width="7.5" style="86" customWidth="1"/>
    <col min="13321" max="13321" width="7.33203125" style="86" customWidth="1"/>
    <col min="13322" max="13322" width="9.6640625" style="86" customWidth="1"/>
    <col min="13323" max="13323" width="9.5" style="86" customWidth="1"/>
    <col min="13324" max="13324" width="10.33203125" style="86"/>
    <col min="13325" max="13325" width="12.1640625" style="86" customWidth="1"/>
    <col min="13326" max="13568" width="10.33203125" style="86"/>
    <col min="13569" max="13569" width="4.5" style="86" customWidth="1"/>
    <col min="13570" max="13570" width="15.5" style="86" customWidth="1"/>
    <col min="13571" max="13571" width="17.6640625" style="86" customWidth="1"/>
    <col min="13572" max="13572" width="13.83203125" style="86" customWidth="1"/>
    <col min="13573" max="13573" width="24.6640625" style="86" customWidth="1"/>
    <col min="13574" max="13574" width="11.83203125" style="86" customWidth="1"/>
    <col min="13575" max="13575" width="8.5" style="86" customWidth="1"/>
    <col min="13576" max="13576" width="7.5" style="86" customWidth="1"/>
    <col min="13577" max="13577" width="7.33203125" style="86" customWidth="1"/>
    <col min="13578" max="13578" width="9.6640625" style="86" customWidth="1"/>
    <col min="13579" max="13579" width="9.5" style="86" customWidth="1"/>
    <col min="13580" max="13580" width="10.33203125" style="86"/>
    <col min="13581" max="13581" width="12.1640625" style="86" customWidth="1"/>
    <col min="13582" max="13824" width="10.33203125" style="86"/>
    <col min="13825" max="13825" width="4.5" style="86" customWidth="1"/>
    <col min="13826" max="13826" width="15.5" style="86" customWidth="1"/>
    <col min="13827" max="13827" width="17.6640625" style="86" customWidth="1"/>
    <col min="13828" max="13828" width="13.83203125" style="86" customWidth="1"/>
    <col min="13829" max="13829" width="24.6640625" style="86" customWidth="1"/>
    <col min="13830" max="13830" width="11.83203125" style="86" customWidth="1"/>
    <col min="13831" max="13831" width="8.5" style="86" customWidth="1"/>
    <col min="13832" max="13832" width="7.5" style="86" customWidth="1"/>
    <col min="13833" max="13833" width="7.33203125" style="86" customWidth="1"/>
    <col min="13834" max="13834" width="9.6640625" style="86" customWidth="1"/>
    <col min="13835" max="13835" width="9.5" style="86" customWidth="1"/>
    <col min="13836" max="13836" width="10.33203125" style="86"/>
    <col min="13837" max="13837" width="12.1640625" style="86" customWidth="1"/>
    <col min="13838" max="14080" width="10.33203125" style="86"/>
    <col min="14081" max="14081" width="4.5" style="86" customWidth="1"/>
    <col min="14082" max="14082" width="15.5" style="86" customWidth="1"/>
    <col min="14083" max="14083" width="17.6640625" style="86" customWidth="1"/>
    <col min="14084" max="14084" width="13.83203125" style="86" customWidth="1"/>
    <col min="14085" max="14085" width="24.6640625" style="86" customWidth="1"/>
    <col min="14086" max="14086" width="11.83203125" style="86" customWidth="1"/>
    <col min="14087" max="14087" width="8.5" style="86" customWidth="1"/>
    <col min="14088" max="14088" width="7.5" style="86" customWidth="1"/>
    <col min="14089" max="14089" width="7.33203125" style="86" customWidth="1"/>
    <col min="14090" max="14090" width="9.6640625" style="86" customWidth="1"/>
    <col min="14091" max="14091" width="9.5" style="86" customWidth="1"/>
    <col min="14092" max="14092" width="10.33203125" style="86"/>
    <col min="14093" max="14093" width="12.1640625" style="86" customWidth="1"/>
    <col min="14094" max="14336" width="10.33203125" style="86"/>
    <col min="14337" max="14337" width="4.5" style="86" customWidth="1"/>
    <col min="14338" max="14338" width="15.5" style="86" customWidth="1"/>
    <col min="14339" max="14339" width="17.6640625" style="86" customWidth="1"/>
    <col min="14340" max="14340" width="13.83203125" style="86" customWidth="1"/>
    <col min="14341" max="14341" width="24.6640625" style="86" customWidth="1"/>
    <col min="14342" max="14342" width="11.83203125" style="86" customWidth="1"/>
    <col min="14343" max="14343" width="8.5" style="86" customWidth="1"/>
    <col min="14344" max="14344" width="7.5" style="86" customWidth="1"/>
    <col min="14345" max="14345" width="7.33203125" style="86" customWidth="1"/>
    <col min="14346" max="14346" width="9.6640625" style="86" customWidth="1"/>
    <col min="14347" max="14347" width="9.5" style="86" customWidth="1"/>
    <col min="14348" max="14348" width="10.33203125" style="86"/>
    <col min="14349" max="14349" width="12.1640625" style="86" customWidth="1"/>
    <col min="14350" max="14592" width="10.33203125" style="86"/>
    <col min="14593" max="14593" width="4.5" style="86" customWidth="1"/>
    <col min="14594" max="14594" width="15.5" style="86" customWidth="1"/>
    <col min="14595" max="14595" width="17.6640625" style="86" customWidth="1"/>
    <col min="14596" max="14596" width="13.83203125" style="86" customWidth="1"/>
    <col min="14597" max="14597" width="24.6640625" style="86" customWidth="1"/>
    <col min="14598" max="14598" width="11.83203125" style="86" customWidth="1"/>
    <col min="14599" max="14599" width="8.5" style="86" customWidth="1"/>
    <col min="14600" max="14600" width="7.5" style="86" customWidth="1"/>
    <col min="14601" max="14601" width="7.33203125" style="86" customWidth="1"/>
    <col min="14602" max="14602" width="9.6640625" style="86" customWidth="1"/>
    <col min="14603" max="14603" width="9.5" style="86" customWidth="1"/>
    <col min="14604" max="14604" width="10.33203125" style="86"/>
    <col min="14605" max="14605" width="12.1640625" style="86" customWidth="1"/>
    <col min="14606" max="14848" width="10.33203125" style="86"/>
    <col min="14849" max="14849" width="4.5" style="86" customWidth="1"/>
    <col min="14850" max="14850" width="15.5" style="86" customWidth="1"/>
    <col min="14851" max="14851" width="17.6640625" style="86" customWidth="1"/>
    <col min="14852" max="14852" width="13.83203125" style="86" customWidth="1"/>
    <col min="14853" max="14853" width="24.6640625" style="86" customWidth="1"/>
    <col min="14854" max="14854" width="11.83203125" style="86" customWidth="1"/>
    <col min="14855" max="14855" width="8.5" style="86" customWidth="1"/>
    <col min="14856" max="14856" width="7.5" style="86" customWidth="1"/>
    <col min="14857" max="14857" width="7.33203125" style="86" customWidth="1"/>
    <col min="14858" max="14858" width="9.6640625" style="86" customWidth="1"/>
    <col min="14859" max="14859" width="9.5" style="86" customWidth="1"/>
    <col min="14860" max="14860" width="10.33203125" style="86"/>
    <col min="14861" max="14861" width="12.1640625" style="86" customWidth="1"/>
    <col min="14862" max="15104" width="10.33203125" style="86"/>
    <col min="15105" max="15105" width="4.5" style="86" customWidth="1"/>
    <col min="15106" max="15106" width="15.5" style="86" customWidth="1"/>
    <col min="15107" max="15107" width="17.6640625" style="86" customWidth="1"/>
    <col min="15108" max="15108" width="13.83203125" style="86" customWidth="1"/>
    <col min="15109" max="15109" width="24.6640625" style="86" customWidth="1"/>
    <col min="15110" max="15110" width="11.83203125" style="86" customWidth="1"/>
    <col min="15111" max="15111" width="8.5" style="86" customWidth="1"/>
    <col min="15112" max="15112" width="7.5" style="86" customWidth="1"/>
    <col min="15113" max="15113" width="7.33203125" style="86" customWidth="1"/>
    <col min="15114" max="15114" width="9.6640625" style="86" customWidth="1"/>
    <col min="15115" max="15115" width="9.5" style="86" customWidth="1"/>
    <col min="15116" max="15116" width="10.33203125" style="86"/>
    <col min="15117" max="15117" width="12.1640625" style="86" customWidth="1"/>
    <col min="15118" max="15360" width="10.33203125" style="86"/>
    <col min="15361" max="15361" width="4.5" style="86" customWidth="1"/>
    <col min="15362" max="15362" width="15.5" style="86" customWidth="1"/>
    <col min="15363" max="15363" width="17.6640625" style="86" customWidth="1"/>
    <col min="15364" max="15364" width="13.83203125" style="86" customWidth="1"/>
    <col min="15365" max="15365" width="24.6640625" style="86" customWidth="1"/>
    <col min="15366" max="15366" width="11.83203125" style="86" customWidth="1"/>
    <col min="15367" max="15367" width="8.5" style="86" customWidth="1"/>
    <col min="15368" max="15368" width="7.5" style="86" customWidth="1"/>
    <col min="15369" max="15369" width="7.33203125" style="86" customWidth="1"/>
    <col min="15370" max="15370" width="9.6640625" style="86" customWidth="1"/>
    <col min="15371" max="15371" width="9.5" style="86" customWidth="1"/>
    <col min="15372" max="15372" width="10.33203125" style="86"/>
    <col min="15373" max="15373" width="12.1640625" style="86" customWidth="1"/>
    <col min="15374" max="15616" width="10.33203125" style="86"/>
    <col min="15617" max="15617" width="4.5" style="86" customWidth="1"/>
    <col min="15618" max="15618" width="15.5" style="86" customWidth="1"/>
    <col min="15619" max="15619" width="17.6640625" style="86" customWidth="1"/>
    <col min="15620" max="15620" width="13.83203125" style="86" customWidth="1"/>
    <col min="15621" max="15621" width="24.6640625" style="86" customWidth="1"/>
    <col min="15622" max="15622" width="11.83203125" style="86" customWidth="1"/>
    <col min="15623" max="15623" width="8.5" style="86" customWidth="1"/>
    <col min="15624" max="15624" width="7.5" style="86" customWidth="1"/>
    <col min="15625" max="15625" width="7.33203125" style="86" customWidth="1"/>
    <col min="15626" max="15626" width="9.6640625" style="86" customWidth="1"/>
    <col min="15627" max="15627" width="9.5" style="86" customWidth="1"/>
    <col min="15628" max="15628" width="10.33203125" style="86"/>
    <col min="15629" max="15629" width="12.1640625" style="86" customWidth="1"/>
    <col min="15630" max="15872" width="10.33203125" style="86"/>
    <col min="15873" max="15873" width="4.5" style="86" customWidth="1"/>
    <col min="15874" max="15874" width="15.5" style="86" customWidth="1"/>
    <col min="15875" max="15875" width="17.6640625" style="86" customWidth="1"/>
    <col min="15876" max="15876" width="13.83203125" style="86" customWidth="1"/>
    <col min="15877" max="15877" width="24.6640625" style="86" customWidth="1"/>
    <col min="15878" max="15878" width="11.83203125" style="86" customWidth="1"/>
    <col min="15879" max="15879" width="8.5" style="86" customWidth="1"/>
    <col min="15880" max="15880" width="7.5" style="86" customWidth="1"/>
    <col min="15881" max="15881" width="7.33203125" style="86" customWidth="1"/>
    <col min="15882" max="15882" width="9.6640625" style="86" customWidth="1"/>
    <col min="15883" max="15883" width="9.5" style="86" customWidth="1"/>
    <col min="15884" max="15884" width="10.33203125" style="86"/>
    <col min="15885" max="15885" width="12.1640625" style="86" customWidth="1"/>
    <col min="15886" max="16128" width="10.33203125" style="86"/>
    <col min="16129" max="16129" width="4.5" style="86" customWidth="1"/>
    <col min="16130" max="16130" width="15.5" style="86" customWidth="1"/>
    <col min="16131" max="16131" width="17.6640625" style="86" customWidth="1"/>
    <col min="16132" max="16132" width="13.83203125" style="86" customWidth="1"/>
    <col min="16133" max="16133" width="24.6640625" style="86" customWidth="1"/>
    <col min="16134" max="16134" width="11.83203125" style="86" customWidth="1"/>
    <col min="16135" max="16135" width="8.5" style="86" customWidth="1"/>
    <col min="16136" max="16136" width="7.5" style="86" customWidth="1"/>
    <col min="16137" max="16137" width="7.33203125" style="86" customWidth="1"/>
    <col min="16138" max="16138" width="9.6640625" style="86" customWidth="1"/>
    <col min="16139" max="16139" width="9.5" style="86" customWidth="1"/>
    <col min="16140" max="16140" width="10.33203125" style="86"/>
    <col min="16141" max="16141" width="12.1640625" style="86" customWidth="1"/>
    <col min="16142" max="16384" width="10.33203125" style="86"/>
  </cols>
  <sheetData>
    <row r="1" spans="1:32" ht="18.75" x14ac:dyDescent="0.3">
      <c r="A1" s="309" t="s">
        <v>796</v>
      </c>
      <c r="B1" s="309"/>
      <c r="C1" s="309"/>
      <c r="D1" s="309"/>
      <c r="E1" s="309"/>
      <c r="F1" s="309"/>
      <c r="G1" s="309"/>
      <c r="H1" s="309"/>
      <c r="I1" s="309"/>
      <c r="J1" s="309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</row>
    <row r="2" spans="1:32" ht="20.25" customHeight="1" x14ac:dyDescent="0.25">
      <c r="A2" s="310" t="s">
        <v>797</v>
      </c>
      <c r="B2" s="310"/>
      <c r="C2" s="310"/>
      <c r="D2" s="310"/>
      <c r="E2" s="310"/>
      <c r="F2" s="310"/>
      <c r="G2" s="310"/>
      <c r="H2" s="310"/>
      <c r="I2" s="310"/>
      <c r="J2" s="310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  <c r="AA2" s="85"/>
      <c r="AB2" s="85"/>
      <c r="AC2" s="85"/>
      <c r="AD2" s="85"/>
      <c r="AE2" s="85"/>
      <c r="AF2" s="85"/>
    </row>
    <row r="3" spans="1:32" s="89" customFormat="1" ht="11.25" x14ac:dyDescent="0.2">
      <c r="A3" s="311"/>
      <c r="B3" s="311"/>
      <c r="C3" s="311"/>
      <c r="D3" s="311"/>
      <c r="E3" s="311"/>
      <c r="F3" s="311"/>
      <c r="G3" s="311"/>
      <c r="H3" s="311"/>
      <c r="I3" s="311"/>
      <c r="J3" s="311"/>
      <c r="K3" s="88"/>
      <c r="L3" s="88"/>
      <c r="M3" s="88"/>
      <c r="N3" s="88"/>
      <c r="O3" s="88"/>
      <c r="P3" s="88"/>
      <c r="Q3" s="88"/>
      <c r="R3" s="88"/>
      <c r="S3" s="88"/>
      <c r="T3" s="88"/>
      <c r="U3" s="88"/>
      <c r="V3" s="88"/>
      <c r="W3" s="88"/>
      <c r="X3" s="88"/>
      <c r="Y3" s="88"/>
      <c r="Z3" s="88"/>
      <c r="AA3" s="88"/>
      <c r="AB3" s="88"/>
      <c r="AC3" s="88"/>
      <c r="AD3" s="88"/>
      <c r="AE3" s="88"/>
      <c r="AF3" s="88"/>
    </row>
    <row r="4" spans="1:32" ht="41.25" customHeight="1" x14ac:dyDescent="0.25">
      <c r="A4" s="312" t="s">
        <v>949</v>
      </c>
      <c r="B4" s="312"/>
      <c r="C4" s="312"/>
      <c r="D4" s="312"/>
      <c r="E4" s="312"/>
      <c r="F4" s="312"/>
      <c r="G4" s="312"/>
      <c r="H4" s="312"/>
      <c r="I4" s="312"/>
      <c r="J4" s="312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</row>
    <row r="5" spans="1:32" s="89" customFormat="1" x14ac:dyDescent="0.2">
      <c r="A5" s="307" t="s">
        <v>956</v>
      </c>
      <c r="B5" s="307"/>
      <c r="C5" s="307"/>
      <c r="D5" s="307"/>
      <c r="E5" s="307"/>
      <c r="F5" s="307"/>
      <c r="G5" s="307"/>
      <c r="H5" s="307"/>
      <c r="I5" s="307"/>
      <c r="J5" s="307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</row>
    <row r="6" spans="1:32" s="89" customFormat="1" x14ac:dyDescent="0.2">
      <c r="A6" s="307"/>
      <c r="B6" s="307"/>
      <c r="C6" s="307"/>
      <c r="D6" s="307"/>
      <c r="E6" s="307"/>
      <c r="F6" s="307"/>
      <c r="G6" s="307"/>
      <c r="H6" s="307"/>
      <c r="I6" s="307"/>
      <c r="J6" s="307"/>
      <c r="K6" s="88"/>
      <c r="L6" s="88"/>
      <c r="M6" s="88"/>
      <c r="N6" s="88"/>
      <c r="O6" s="88"/>
      <c r="P6" s="88"/>
      <c r="Q6" s="88"/>
      <c r="R6" s="88"/>
      <c r="S6" s="88"/>
      <c r="T6" s="88"/>
      <c r="U6" s="88"/>
      <c r="V6" s="88"/>
      <c r="W6" s="88"/>
      <c r="X6" s="88"/>
      <c r="Y6" s="88"/>
      <c r="Z6" s="88"/>
      <c r="AA6" s="88"/>
      <c r="AB6" s="88"/>
      <c r="AC6" s="88"/>
      <c r="AD6" s="88"/>
      <c r="AE6" s="88"/>
      <c r="AF6" s="88"/>
    </row>
    <row r="7" spans="1:32" s="89" customFormat="1" x14ac:dyDescent="0.2">
      <c r="A7" s="90"/>
      <c r="B7" s="90"/>
      <c r="C7" s="90"/>
      <c r="D7" s="90"/>
      <c r="E7" s="90"/>
      <c r="F7" s="90"/>
      <c r="G7" s="90"/>
      <c r="H7" s="90"/>
      <c r="I7" s="90"/>
      <c r="J7" s="90"/>
      <c r="K7" s="88"/>
      <c r="L7" s="88"/>
      <c r="M7" s="88"/>
      <c r="N7" s="88"/>
      <c r="O7" s="88"/>
      <c r="P7" s="88"/>
      <c r="Q7" s="88"/>
      <c r="R7" s="88"/>
      <c r="S7" s="88"/>
      <c r="T7" s="88"/>
      <c r="U7" s="88"/>
      <c r="V7" s="88"/>
      <c r="W7" s="88"/>
      <c r="X7" s="88"/>
      <c r="Y7" s="88"/>
      <c r="Z7" s="88"/>
      <c r="AA7" s="88"/>
      <c r="AB7" s="88"/>
      <c r="AC7" s="88"/>
      <c r="AD7" s="88"/>
      <c r="AE7" s="88"/>
      <c r="AF7" s="88"/>
    </row>
    <row r="8" spans="1:32" ht="50.25" customHeight="1" x14ac:dyDescent="0.25">
      <c r="A8" s="306" t="s">
        <v>798</v>
      </c>
      <c r="B8" s="306"/>
      <c r="C8" s="306"/>
      <c r="D8" s="306"/>
      <c r="E8" s="306"/>
      <c r="F8" s="306"/>
      <c r="G8" s="306"/>
      <c r="H8" s="306"/>
      <c r="I8" s="306"/>
      <c r="J8" s="306"/>
      <c r="K8" s="85"/>
      <c r="L8" s="85"/>
      <c r="M8" s="85"/>
      <c r="N8" s="85"/>
      <c r="O8" s="85"/>
      <c r="P8" s="85"/>
      <c r="Q8" s="85"/>
      <c r="R8" s="85"/>
      <c r="S8" s="85"/>
      <c r="T8" s="85"/>
      <c r="U8" s="85"/>
      <c r="V8" s="85"/>
      <c r="W8" s="85"/>
      <c r="X8" s="85"/>
      <c r="Y8" s="85"/>
      <c r="Z8" s="85"/>
      <c r="AA8" s="85"/>
      <c r="AB8" s="85"/>
      <c r="AC8" s="85"/>
      <c r="AD8" s="85"/>
      <c r="AE8" s="85"/>
      <c r="AF8" s="85"/>
    </row>
    <row r="9" spans="1:32" ht="51" customHeight="1" x14ac:dyDescent="0.25">
      <c r="A9" s="306" t="s">
        <v>799</v>
      </c>
      <c r="B9" s="306"/>
      <c r="C9" s="306"/>
      <c r="D9" s="306"/>
      <c r="E9" s="306"/>
      <c r="F9" s="306"/>
      <c r="G9" s="306"/>
      <c r="H9" s="306"/>
      <c r="I9" s="306"/>
      <c r="J9" s="306"/>
      <c r="K9" s="85"/>
      <c r="L9" s="85"/>
      <c r="M9" s="85"/>
      <c r="N9" s="85"/>
      <c r="O9" s="85"/>
      <c r="P9" s="85"/>
      <c r="Q9" s="85"/>
      <c r="R9" s="85"/>
      <c r="S9" s="85"/>
      <c r="T9" s="85"/>
      <c r="U9" s="85"/>
      <c r="V9" s="85"/>
      <c r="W9" s="85"/>
      <c r="X9" s="85"/>
      <c r="Y9" s="85"/>
      <c r="Z9" s="85"/>
      <c r="AA9" s="85"/>
      <c r="AB9" s="85"/>
      <c r="AC9" s="85"/>
      <c r="AD9" s="85"/>
      <c r="AE9" s="85"/>
      <c r="AF9" s="85"/>
    </row>
    <row r="10" spans="1:32" s="91" customFormat="1" ht="93.75" customHeight="1" x14ac:dyDescent="0.25">
      <c r="A10" s="308" t="s">
        <v>800</v>
      </c>
      <c r="B10" s="308"/>
      <c r="C10" s="308"/>
      <c r="D10" s="308"/>
      <c r="E10" s="308"/>
      <c r="F10" s="308"/>
      <c r="G10" s="308"/>
      <c r="H10" s="308"/>
      <c r="I10" s="308"/>
      <c r="K10" s="92"/>
      <c r="L10" s="93"/>
      <c r="M10" s="93"/>
      <c r="N10" s="93"/>
      <c r="O10" s="93"/>
      <c r="P10" s="93"/>
      <c r="Q10" s="93"/>
      <c r="R10" s="93"/>
      <c r="S10" s="93"/>
      <c r="T10" s="93"/>
      <c r="U10" s="93"/>
      <c r="V10" s="93"/>
      <c r="W10" s="93"/>
      <c r="X10" s="93"/>
      <c r="Y10" s="93"/>
      <c r="Z10" s="93"/>
      <c r="AA10" s="93"/>
      <c r="AB10" s="93"/>
      <c r="AC10" s="93"/>
      <c r="AD10" s="93"/>
      <c r="AE10" s="93"/>
      <c r="AF10" s="93"/>
    </row>
    <row r="11" spans="1:32" ht="19.5" customHeight="1" x14ac:dyDescent="0.25">
      <c r="A11" s="94"/>
      <c r="B11" s="270" t="s">
        <v>801</v>
      </c>
      <c r="C11" s="270"/>
      <c r="D11" s="270"/>
      <c r="E11" s="270"/>
      <c r="F11" s="270"/>
      <c r="G11" s="270"/>
      <c r="H11" s="270"/>
      <c r="I11" s="270"/>
      <c r="J11" s="270"/>
      <c r="K11" s="85"/>
      <c r="L11" s="85"/>
      <c r="M11" s="85"/>
      <c r="N11" s="85"/>
      <c r="O11" s="85"/>
      <c r="P11" s="85"/>
      <c r="Q11" s="85"/>
      <c r="R11" s="85"/>
      <c r="S11" s="85"/>
      <c r="T11" s="85"/>
      <c r="U11" s="85"/>
      <c r="V11" s="85"/>
      <c r="W11" s="85"/>
      <c r="X11" s="85"/>
      <c r="Y11" s="85"/>
      <c r="Z11" s="85"/>
      <c r="AA11" s="85"/>
      <c r="AB11" s="85"/>
      <c r="AC11" s="85"/>
      <c r="AD11" s="85"/>
      <c r="AE11" s="85"/>
      <c r="AF11" s="85"/>
    </row>
    <row r="12" spans="1:32" x14ac:dyDescent="0.25">
      <c r="A12" s="94"/>
      <c r="B12" s="270" t="s">
        <v>802</v>
      </c>
      <c r="C12" s="270"/>
      <c r="D12" s="270"/>
      <c r="E12" s="270"/>
      <c r="F12" s="270"/>
      <c r="G12" s="270"/>
      <c r="H12" s="270"/>
      <c r="I12" s="270"/>
      <c r="J12" s="270"/>
      <c r="K12" s="85"/>
      <c r="L12" s="85"/>
      <c r="M12" s="85"/>
      <c r="N12" s="85"/>
      <c r="O12" s="85"/>
      <c r="P12" s="85"/>
      <c r="Q12" s="85"/>
      <c r="R12" s="85"/>
      <c r="S12" s="85"/>
      <c r="T12" s="85"/>
      <c r="U12" s="85"/>
      <c r="V12" s="85"/>
      <c r="W12" s="85"/>
      <c r="X12" s="85"/>
      <c r="Y12" s="85"/>
      <c r="Z12" s="85"/>
      <c r="AA12" s="85"/>
      <c r="AB12" s="85"/>
      <c r="AC12" s="85"/>
      <c r="AD12" s="85"/>
      <c r="AE12" s="85"/>
      <c r="AF12" s="85"/>
    </row>
    <row r="13" spans="1:32" ht="6.75" customHeight="1" x14ac:dyDescent="0.25">
      <c r="A13" s="96"/>
      <c r="B13" s="97"/>
      <c r="C13" s="94"/>
      <c r="D13" s="94"/>
      <c r="E13" s="94"/>
      <c r="F13" s="94"/>
      <c r="G13" s="94"/>
      <c r="H13" s="94"/>
      <c r="I13" s="94"/>
      <c r="J13" s="94"/>
      <c r="K13" s="85"/>
      <c r="L13" s="85"/>
      <c r="M13" s="85"/>
      <c r="N13" s="85"/>
      <c r="O13" s="85"/>
      <c r="P13" s="85"/>
      <c r="Q13" s="85"/>
      <c r="R13" s="85"/>
      <c r="S13" s="85"/>
      <c r="T13" s="85"/>
      <c r="U13" s="85"/>
      <c r="V13" s="85"/>
      <c r="W13" s="85"/>
      <c r="X13" s="85"/>
      <c r="Y13" s="85"/>
      <c r="Z13" s="85"/>
      <c r="AA13" s="85"/>
      <c r="AB13" s="85"/>
      <c r="AC13" s="85"/>
      <c r="AD13" s="85"/>
      <c r="AE13" s="85"/>
      <c r="AF13" s="85"/>
    </row>
    <row r="14" spans="1:32" x14ac:dyDescent="0.25">
      <c r="A14" s="98" t="s">
        <v>803</v>
      </c>
      <c r="B14" s="306" t="s">
        <v>804</v>
      </c>
      <c r="C14" s="306"/>
      <c r="D14" s="306"/>
      <c r="E14" s="306"/>
      <c r="F14" s="306"/>
      <c r="G14" s="306"/>
      <c r="H14" s="306"/>
      <c r="I14" s="306"/>
      <c r="J14" s="306"/>
      <c r="K14" s="85"/>
      <c r="L14" s="85"/>
      <c r="M14" s="85"/>
      <c r="N14" s="85"/>
      <c r="O14" s="85"/>
      <c r="P14" s="85"/>
      <c r="Q14" s="85"/>
      <c r="R14" s="85"/>
      <c r="S14" s="85"/>
      <c r="T14" s="85"/>
      <c r="U14" s="85"/>
      <c r="V14" s="85"/>
      <c r="W14" s="85"/>
      <c r="X14" s="85"/>
      <c r="Y14" s="85"/>
      <c r="Z14" s="85"/>
      <c r="AA14" s="85"/>
      <c r="AB14" s="85"/>
      <c r="AC14" s="85"/>
      <c r="AD14" s="85"/>
      <c r="AE14" s="85"/>
      <c r="AF14" s="85"/>
    </row>
    <row r="15" spans="1:32" x14ac:dyDescent="0.25">
      <c r="A15" s="94"/>
      <c r="B15" s="306" t="s">
        <v>805</v>
      </c>
      <c r="C15" s="306"/>
      <c r="D15" s="306"/>
      <c r="E15" s="306"/>
      <c r="F15" s="306"/>
      <c r="G15" s="306"/>
      <c r="H15" s="306"/>
      <c r="I15" s="306"/>
      <c r="J15" s="306"/>
      <c r="K15" s="85"/>
      <c r="L15" s="85"/>
      <c r="M15" s="85"/>
      <c r="N15" s="85"/>
      <c r="O15" s="85"/>
      <c r="P15" s="85"/>
      <c r="Q15" s="85"/>
      <c r="R15" s="85"/>
      <c r="S15" s="85"/>
      <c r="T15" s="85"/>
      <c r="U15" s="85"/>
      <c r="V15" s="85"/>
      <c r="W15" s="85"/>
      <c r="X15" s="85"/>
      <c r="Y15" s="85"/>
      <c r="Z15" s="85"/>
      <c r="AA15" s="85"/>
      <c r="AB15" s="85"/>
      <c r="AC15" s="85"/>
      <c r="AD15" s="85"/>
      <c r="AE15" s="85"/>
      <c r="AF15" s="85"/>
    </row>
    <row r="16" spans="1:32" x14ac:dyDescent="0.25">
      <c r="A16" s="94"/>
      <c r="B16" s="306" t="s">
        <v>806</v>
      </c>
      <c r="C16" s="306"/>
      <c r="D16" s="306"/>
      <c r="E16" s="306"/>
      <c r="F16" s="306"/>
      <c r="G16" s="306"/>
      <c r="H16" s="306"/>
      <c r="I16" s="306"/>
      <c r="J16" s="306"/>
      <c r="K16" s="85"/>
      <c r="L16" s="85"/>
      <c r="M16" s="85"/>
      <c r="N16" s="85"/>
      <c r="O16" s="85"/>
      <c r="P16" s="85"/>
      <c r="Q16" s="85"/>
      <c r="R16" s="85"/>
      <c r="S16" s="85"/>
      <c r="T16" s="85"/>
      <c r="U16" s="85"/>
      <c r="V16" s="85"/>
      <c r="W16" s="85"/>
      <c r="X16" s="85"/>
      <c r="Y16" s="85"/>
      <c r="Z16" s="85"/>
      <c r="AA16" s="85"/>
      <c r="AB16" s="85"/>
      <c r="AC16" s="85"/>
      <c r="AD16" s="85"/>
      <c r="AE16" s="85"/>
      <c r="AF16" s="85"/>
    </row>
    <row r="17" spans="1:32" x14ac:dyDescent="0.25">
      <c r="A17" s="94"/>
      <c r="B17" s="306" t="s">
        <v>807</v>
      </c>
      <c r="C17" s="306"/>
      <c r="D17" s="306"/>
      <c r="E17" s="306"/>
      <c r="F17" s="306"/>
      <c r="G17" s="306"/>
      <c r="H17" s="306"/>
      <c r="I17" s="306"/>
      <c r="J17" s="306"/>
      <c r="K17" s="85"/>
      <c r="L17" s="85"/>
      <c r="M17" s="85"/>
      <c r="N17" s="85"/>
      <c r="O17" s="85"/>
      <c r="P17" s="85"/>
      <c r="Q17" s="85"/>
      <c r="R17" s="85"/>
      <c r="S17" s="85"/>
      <c r="T17" s="85"/>
      <c r="U17" s="85"/>
      <c r="V17" s="85"/>
      <c r="W17" s="85"/>
      <c r="X17" s="85"/>
      <c r="Y17" s="85"/>
      <c r="Z17" s="85"/>
      <c r="AA17" s="85"/>
      <c r="AB17" s="85"/>
      <c r="AC17" s="85"/>
      <c r="AD17" s="85"/>
      <c r="AE17" s="85"/>
      <c r="AF17" s="85"/>
    </row>
    <row r="18" spans="1:32" x14ac:dyDescent="0.25">
      <c r="A18" s="94"/>
      <c r="B18" s="306" t="s">
        <v>808</v>
      </c>
      <c r="C18" s="306"/>
      <c r="D18" s="306"/>
      <c r="E18" s="306"/>
      <c r="F18" s="306"/>
      <c r="G18" s="306"/>
      <c r="H18" s="306"/>
      <c r="I18" s="306"/>
      <c r="J18" s="306"/>
      <c r="K18" s="85"/>
      <c r="L18" s="85"/>
      <c r="M18" s="85"/>
      <c r="N18" s="85"/>
      <c r="O18" s="85"/>
      <c r="P18" s="85"/>
      <c r="Q18" s="85"/>
      <c r="R18" s="85"/>
      <c r="S18" s="85"/>
      <c r="T18" s="85"/>
      <c r="U18" s="85"/>
      <c r="V18" s="85"/>
      <c r="W18" s="85"/>
      <c r="X18" s="85"/>
      <c r="Y18" s="85"/>
      <c r="Z18" s="85"/>
      <c r="AA18" s="85"/>
      <c r="AB18" s="85"/>
      <c r="AC18" s="85"/>
      <c r="AD18" s="85"/>
      <c r="AE18" s="85"/>
      <c r="AF18" s="85"/>
    </row>
    <row r="19" spans="1:32" x14ac:dyDescent="0.25">
      <c r="A19" s="96"/>
      <c r="B19" s="306" t="s">
        <v>808</v>
      </c>
      <c r="C19" s="306"/>
      <c r="D19" s="306"/>
      <c r="E19" s="306"/>
      <c r="F19" s="306"/>
      <c r="G19" s="306"/>
      <c r="H19" s="306"/>
      <c r="I19" s="306"/>
      <c r="J19" s="306"/>
      <c r="K19" s="85"/>
      <c r="L19" s="85"/>
      <c r="M19" s="85"/>
      <c r="N19" s="85"/>
      <c r="O19" s="85"/>
      <c r="P19" s="85"/>
      <c r="Q19" s="85"/>
      <c r="R19" s="85"/>
      <c r="S19" s="85"/>
      <c r="T19" s="85"/>
      <c r="U19" s="85"/>
      <c r="V19" s="85"/>
      <c r="W19" s="85"/>
      <c r="X19" s="85"/>
      <c r="Y19" s="85"/>
      <c r="Z19" s="85"/>
      <c r="AA19" s="85"/>
      <c r="AB19" s="85"/>
      <c r="AC19" s="85"/>
      <c r="AD19" s="85"/>
      <c r="AE19" s="85"/>
      <c r="AF19" s="85"/>
    </row>
    <row r="20" spans="1:32" x14ac:dyDescent="0.25">
      <c r="A20" s="94"/>
      <c r="B20" s="306" t="s">
        <v>809</v>
      </c>
      <c r="C20" s="306"/>
      <c r="D20" s="306"/>
      <c r="E20" s="306"/>
      <c r="F20" s="306"/>
      <c r="G20" s="306"/>
      <c r="H20" s="306"/>
      <c r="I20" s="306"/>
      <c r="J20" s="306"/>
      <c r="K20" s="85"/>
      <c r="L20" s="85"/>
      <c r="M20" s="85"/>
      <c r="N20" s="85"/>
      <c r="O20" s="85"/>
      <c r="P20" s="85"/>
      <c r="Q20" s="85"/>
      <c r="R20" s="85"/>
      <c r="S20" s="85"/>
      <c r="T20" s="85"/>
      <c r="U20" s="85"/>
      <c r="V20" s="85"/>
      <c r="W20" s="85"/>
      <c r="X20" s="85"/>
      <c r="Y20" s="85"/>
      <c r="Z20" s="85"/>
      <c r="AA20" s="85"/>
      <c r="AB20" s="85"/>
      <c r="AC20" s="85"/>
      <c r="AD20" s="85"/>
      <c r="AE20" s="85"/>
      <c r="AF20" s="85"/>
    </row>
    <row r="21" spans="1:32" x14ac:dyDescent="0.25">
      <c r="A21" s="94"/>
      <c r="B21" s="306" t="s">
        <v>810</v>
      </c>
      <c r="C21" s="306"/>
      <c r="D21" s="306"/>
      <c r="E21" s="306"/>
      <c r="F21" s="306"/>
      <c r="G21" s="306"/>
      <c r="H21" s="306"/>
      <c r="I21" s="306"/>
      <c r="J21" s="306"/>
      <c r="K21" s="85"/>
      <c r="L21" s="85"/>
      <c r="M21" s="85"/>
      <c r="N21" s="85"/>
      <c r="O21" s="85"/>
      <c r="P21" s="85"/>
      <c r="Q21" s="85"/>
      <c r="R21" s="85"/>
      <c r="S21" s="85"/>
      <c r="T21" s="85"/>
      <c r="U21" s="85"/>
      <c r="V21" s="85"/>
      <c r="W21" s="85"/>
      <c r="X21" s="85"/>
      <c r="Y21" s="85"/>
      <c r="Z21" s="85"/>
      <c r="AA21" s="85"/>
      <c r="AB21" s="85"/>
      <c r="AC21" s="85"/>
      <c r="AD21" s="85"/>
      <c r="AE21" s="85"/>
      <c r="AF21" s="85"/>
    </row>
    <row r="22" spans="1:32" ht="30" customHeight="1" x14ac:dyDescent="0.25">
      <c r="A22" s="94"/>
      <c r="B22" s="306" t="s">
        <v>811</v>
      </c>
      <c r="C22" s="306"/>
      <c r="D22" s="306"/>
      <c r="E22" s="306"/>
      <c r="F22" s="306"/>
      <c r="G22" s="306"/>
      <c r="H22" s="306"/>
      <c r="I22" s="306"/>
      <c r="J22" s="306"/>
      <c r="K22" s="85"/>
      <c r="L22" s="85"/>
      <c r="M22" s="85"/>
      <c r="N22" s="85"/>
      <c r="O22" s="85"/>
      <c r="P22" s="85"/>
      <c r="Q22" s="85"/>
      <c r="R22" s="85"/>
      <c r="S22" s="85"/>
      <c r="T22" s="85"/>
      <c r="U22" s="85"/>
      <c r="V22" s="85"/>
      <c r="W22" s="85"/>
      <c r="X22" s="85"/>
      <c r="Y22" s="85"/>
      <c r="Z22" s="85"/>
      <c r="AA22" s="85"/>
      <c r="AB22" s="85"/>
      <c r="AC22" s="85"/>
      <c r="AD22" s="85"/>
      <c r="AE22" s="85"/>
      <c r="AF22" s="85"/>
    </row>
    <row r="23" spans="1:32" s="101" customFormat="1" ht="15" customHeight="1" x14ac:dyDescent="0.15">
      <c r="A23" s="99"/>
      <c r="B23" s="99"/>
      <c r="C23" s="99"/>
      <c r="D23" s="99"/>
      <c r="E23" s="99"/>
      <c r="F23" s="99"/>
      <c r="G23" s="99"/>
      <c r="H23" s="99"/>
      <c r="I23" s="99"/>
      <c r="J23" s="99"/>
      <c r="K23" s="100"/>
      <c r="L23" s="100"/>
      <c r="M23" s="100"/>
      <c r="N23" s="100"/>
      <c r="O23" s="100"/>
      <c r="P23" s="100"/>
      <c r="Q23" s="100"/>
      <c r="R23" s="100"/>
      <c r="S23" s="100"/>
      <c r="T23" s="100"/>
      <c r="U23" s="100"/>
      <c r="V23" s="100"/>
      <c r="W23" s="100"/>
      <c r="X23" s="100"/>
      <c r="Y23" s="100"/>
      <c r="Z23" s="100"/>
      <c r="AA23" s="100"/>
      <c r="AB23" s="100"/>
      <c r="AC23" s="100"/>
      <c r="AD23" s="100"/>
      <c r="AE23" s="100"/>
      <c r="AF23" s="100"/>
    </row>
    <row r="24" spans="1:32" x14ac:dyDescent="0.25">
      <c r="A24" s="102">
        <v>1</v>
      </c>
      <c r="B24" s="275" t="s">
        <v>812</v>
      </c>
      <c r="C24" s="275"/>
      <c r="D24" s="275"/>
      <c r="E24" s="275"/>
      <c r="F24" s="275"/>
      <c r="G24" s="275"/>
      <c r="H24" s="275"/>
      <c r="I24" s="275"/>
      <c r="J24" s="275"/>
      <c r="K24" s="85"/>
      <c r="L24" s="85"/>
      <c r="M24" s="85"/>
      <c r="N24" s="85"/>
      <c r="O24" s="85"/>
      <c r="P24" s="85"/>
      <c r="Q24" s="85"/>
      <c r="R24" s="85"/>
      <c r="S24" s="85"/>
      <c r="T24" s="85"/>
      <c r="U24" s="85"/>
      <c r="V24" s="85"/>
      <c r="W24" s="85"/>
      <c r="X24" s="85"/>
      <c r="Y24" s="85"/>
      <c r="Z24" s="85"/>
      <c r="AA24" s="85"/>
      <c r="AB24" s="85"/>
      <c r="AC24" s="85"/>
      <c r="AD24" s="85"/>
      <c r="AE24" s="85"/>
      <c r="AF24" s="85"/>
    </row>
    <row r="25" spans="1:32" x14ac:dyDescent="0.25">
      <c r="A25" s="300" t="s">
        <v>813</v>
      </c>
      <c r="B25" s="300"/>
      <c r="C25" s="300"/>
      <c r="D25" s="300"/>
      <c r="E25" s="300"/>
      <c r="F25" s="300"/>
      <c r="G25" s="300"/>
      <c r="H25" s="300"/>
      <c r="I25" s="300"/>
      <c r="J25" s="300"/>
      <c r="K25" s="85"/>
      <c r="L25" s="85"/>
      <c r="M25" s="85"/>
      <c r="N25" s="85"/>
      <c r="O25" s="85"/>
      <c r="P25" s="85"/>
      <c r="Q25" s="85"/>
      <c r="R25" s="85"/>
      <c r="S25" s="85"/>
      <c r="T25" s="85"/>
      <c r="U25" s="85"/>
      <c r="V25" s="85"/>
      <c r="W25" s="85"/>
      <c r="X25" s="85"/>
      <c r="Y25" s="85"/>
      <c r="Z25" s="85"/>
      <c r="AA25" s="85"/>
      <c r="AB25" s="85"/>
      <c r="AC25" s="85"/>
      <c r="AD25" s="85"/>
      <c r="AE25" s="85"/>
      <c r="AF25" s="85"/>
    </row>
    <row r="26" spans="1:32" x14ac:dyDescent="0.25">
      <c r="A26" s="300" t="s">
        <v>814</v>
      </c>
      <c r="B26" s="300"/>
      <c r="C26" s="300"/>
      <c r="D26" s="300"/>
      <c r="E26" s="300"/>
      <c r="F26" s="300"/>
      <c r="G26" s="300"/>
      <c r="H26" s="300"/>
      <c r="I26" s="300"/>
      <c r="J26" s="300"/>
      <c r="K26" s="85"/>
      <c r="L26" s="85"/>
      <c r="M26" s="85"/>
      <c r="N26" s="85"/>
      <c r="O26" s="85"/>
      <c r="P26" s="85"/>
      <c r="Q26" s="85"/>
      <c r="R26" s="85"/>
      <c r="S26" s="85"/>
      <c r="T26" s="85"/>
      <c r="U26" s="85"/>
      <c r="V26" s="85"/>
      <c r="W26" s="85"/>
      <c r="X26" s="85"/>
      <c r="Y26" s="85"/>
      <c r="Z26" s="85"/>
      <c r="AA26" s="85"/>
      <c r="AB26" s="85"/>
      <c r="AC26" s="85"/>
      <c r="AD26" s="85"/>
      <c r="AE26" s="85"/>
      <c r="AF26" s="85"/>
    </row>
    <row r="27" spans="1:32" x14ac:dyDescent="0.25">
      <c r="A27" s="94"/>
      <c r="B27" s="270" t="s">
        <v>815</v>
      </c>
      <c r="C27" s="270"/>
      <c r="D27" s="270"/>
      <c r="E27" s="270"/>
      <c r="F27" s="270"/>
      <c r="G27" s="270"/>
      <c r="H27" s="95"/>
      <c r="I27" s="94"/>
      <c r="J27" s="94"/>
      <c r="K27" s="85"/>
      <c r="L27" s="85"/>
      <c r="M27" s="85"/>
      <c r="N27" s="85"/>
      <c r="O27" s="85"/>
      <c r="P27" s="85"/>
      <c r="Q27" s="85"/>
      <c r="R27" s="85"/>
      <c r="S27" s="85"/>
      <c r="T27" s="85"/>
      <c r="U27" s="85"/>
      <c r="V27" s="85"/>
      <c r="W27" s="85"/>
      <c r="X27" s="85"/>
      <c r="Y27" s="85"/>
      <c r="Z27" s="85"/>
      <c r="AA27" s="85"/>
      <c r="AB27" s="85"/>
      <c r="AC27" s="85"/>
      <c r="AD27" s="85"/>
      <c r="AE27" s="85"/>
      <c r="AF27" s="85"/>
    </row>
    <row r="28" spans="1:32" x14ac:dyDescent="0.25">
      <c r="A28" s="98" t="s">
        <v>803</v>
      </c>
      <c r="B28" s="94" t="s">
        <v>816</v>
      </c>
      <c r="C28" s="94"/>
      <c r="D28" s="94"/>
      <c r="E28" s="94"/>
      <c r="F28" s="94"/>
      <c r="G28" s="94"/>
      <c r="H28" s="94"/>
      <c r="I28" s="94"/>
      <c r="J28" s="94"/>
      <c r="K28" s="85"/>
      <c r="L28" s="85"/>
      <c r="M28" s="85"/>
      <c r="N28" s="85"/>
      <c r="O28" s="85"/>
      <c r="P28" s="85"/>
      <c r="Q28" s="85"/>
      <c r="R28" s="85"/>
      <c r="S28" s="85"/>
      <c r="T28" s="85"/>
      <c r="U28" s="85"/>
      <c r="V28" s="85"/>
      <c r="W28" s="85"/>
      <c r="X28" s="85"/>
      <c r="Y28" s="85"/>
      <c r="Z28" s="85"/>
      <c r="AA28" s="85"/>
      <c r="AB28" s="85"/>
      <c r="AC28" s="85"/>
      <c r="AD28" s="85"/>
      <c r="AE28" s="85"/>
      <c r="AF28" s="85"/>
    </row>
    <row r="29" spans="1:32" x14ac:dyDescent="0.25">
      <c r="A29" s="94"/>
      <c r="B29" s="94" t="s">
        <v>817</v>
      </c>
      <c r="C29" s="94"/>
      <c r="D29" s="94"/>
      <c r="E29" s="94"/>
      <c r="F29" s="94"/>
      <c r="G29" s="94"/>
      <c r="H29" s="94"/>
      <c r="I29" s="94"/>
      <c r="J29" s="94"/>
      <c r="K29" s="85"/>
      <c r="L29" s="85"/>
      <c r="M29" s="85"/>
      <c r="N29" s="85"/>
      <c r="O29" s="85"/>
      <c r="P29" s="85"/>
      <c r="Q29" s="85"/>
      <c r="R29" s="85"/>
      <c r="S29" s="85"/>
      <c r="T29" s="85"/>
      <c r="U29" s="85"/>
      <c r="V29" s="85"/>
      <c r="W29" s="85"/>
      <c r="X29" s="85"/>
      <c r="Y29" s="85"/>
      <c r="Z29" s="85"/>
      <c r="AA29" s="85"/>
      <c r="AB29" s="85"/>
      <c r="AC29" s="85"/>
      <c r="AD29" s="85"/>
      <c r="AE29" s="85"/>
      <c r="AF29" s="85"/>
    </row>
    <row r="30" spans="1:32" x14ac:dyDescent="0.25">
      <c r="A30" s="94"/>
      <c r="B30" s="94" t="s">
        <v>818</v>
      </c>
      <c r="C30" s="94"/>
      <c r="D30" s="94"/>
      <c r="E30" s="94"/>
      <c r="F30" s="94"/>
      <c r="G30" s="94"/>
      <c r="H30" s="94"/>
      <c r="I30" s="94"/>
      <c r="J30" s="94"/>
      <c r="K30" s="85"/>
      <c r="L30" s="85"/>
      <c r="M30" s="85"/>
      <c r="N30" s="85"/>
      <c r="O30" s="85"/>
      <c r="P30" s="85"/>
      <c r="Q30" s="85"/>
      <c r="R30" s="85"/>
      <c r="S30" s="85"/>
      <c r="T30" s="85"/>
      <c r="U30" s="85"/>
      <c r="V30" s="85"/>
      <c r="W30" s="85"/>
      <c r="X30" s="85"/>
      <c r="Y30" s="85"/>
      <c r="Z30" s="85"/>
      <c r="AA30" s="85"/>
      <c r="AB30" s="85"/>
      <c r="AC30" s="85"/>
      <c r="AD30" s="85"/>
      <c r="AE30" s="85"/>
      <c r="AF30" s="85"/>
    </row>
    <row r="31" spans="1:32" x14ac:dyDescent="0.25">
      <c r="A31" s="94"/>
      <c r="B31" s="94" t="s">
        <v>819</v>
      </c>
      <c r="C31" s="94"/>
      <c r="D31" s="94"/>
      <c r="E31" s="94"/>
      <c r="F31" s="94"/>
      <c r="G31" s="94"/>
      <c r="H31" s="94"/>
      <c r="I31" s="94"/>
      <c r="J31" s="94"/>
      <c r="K31" s="85"/>
      <c r="L31" s="85"/>
      <c r="M31" s="85"/>
      <c r="N31" s="85"/>
      <c r="O31" s="85"/>
      <c r="P31" s="85"/>
      <c r="Q31" s="85"/>
      <c r="R31" s="85"/>
      <c r="S31" s="85"/>
      <c r="T31" s="85"/>
      <c r="U31" s="85"/>
      <c r="V31" s="85"/>
      <c r="W31" s="85"/>
      <c r="X31" s="85"/>
      <c r="Y31" s="85"/>
      <c r="Z31" s="85"/>
      <c r="AA31" s="85"/>
      <c r="AB31" s="85"/>
      <c r="AC31" s="85"/>
      <c r="AD31" s="85"/>
      <c r="AE31" s="85"/>
      <c r="AF31" s="85"/>
    </row>
    <row r="32" spans="1:32" x14ac:dyDescent="0.25">
      <c r="A32" s="94"/>
      <c r="B32" s="94" t="s">
        <v>820</v>
      </c>
      <c r="C32" s="94"/>
      <c r="D32" s="94"/>
      <c r="E32" s="94"/>
      <c r="F32" s="94"/>
      <c r="G32" s="94"/>
      <c r="H32" s="94"/>
      <c r="I32" s="94"/>
      <c r="J32" s="94"/>
      <c r="K32" s="85"/>
      <c r="L32" s="85"/>
      <c r="M32" s="85"/>
      <c r="N32" s="85"/>
      <c r="O32" s="85"/>
      <c r="P32" s="85"/>
      <c r="Q32" s="85"/>
      <c r="R32" s="85"/>
      <c r="S32" s="85"/>
      <c r="T32" s="85"/>
      <c r="U32" s="85"/>
      <c r="V32" s="85"/>
      <c r="W32" s="85"/>
      <c r="X32" s="85"/>
      <c r="Y32" s="85"/>
      <c r="Z32" s="85"/>
      <c r="AA32" s="85"/>
      <c r="AB32" s="85"/>
      <c r="AC32" s="85"/>
      <c r="AD32" s="85"/>
      <c r="AE32" s="85"/>
      <c r="AF32" s="85"/>
    </row>
    <row r="33" spans="1:32" x14ac:dyDescent="0.25">
      <c r="A33" s="94"/>
      <c r="B33" s="270" t="s">
        <v>821</v>
      </c>
      <c r="C33" s="270"/>
      <c r="D33" s="270"/>
      <c r="E33" s="270"/>
      <c r="F33" s="270"/>
      <c r="G33" s="270"/>
      <c r="H33" s="95"/>
      <c r="I33" s="94"/>
      <c r="J33" s="94"/>
      <c r="K33" s="85"/>
      <c r="L33" s="85"/>
      <c r="M33" s="85"/>
      <c r="N33" s="85"/>
      <c r="O33" s="85"/>
      <c r="P33" s="85"/>
      <c r="Q33" s="85"/>
      <c r="R33" s="85"/>
      <c r="S33" s="85"/>
      <c r="T33" s="85"/>
      <c r="U33" s="85"/>
      <c r="V33" s="85"/>
      <c r="W33" s="85"/>
      <c r="X33" s="85"/>
      <c r="Y33" s="85"/>
      <c r="Z33" s="85"/>
      <c r="AA33" s="85"/>
      <c r="AB33" s="85"/>
      <c r="AC33" s="85"/>
      <c r="AD33" s="85"/>
      <c r="AE33" s="85"/>
      <c r="AF33" s="85"/>
    </row>
    <row r="34" spans="1:32" x14ac:dyDescent="0.25">
      <c r="A34" s="98" t="s">
        <v>803</v>
      </c>
      <c r="B34" s="94" t="s">
        <v>822</v>
      </c>
      <c r="C34" s="94"/>
      <c r="D34" s="94"/>
      <c r="E34" s="94"/>
      <c r="F34" s="94"/>
      <c r="G34" s="94"/>
      <c r="H34" s="94"/>
      <c r="I34" s="94"/>
      <c r="J34" s="94"/>
      <c r="K34" s="85"/>
      <c r="L34" s="85"/>
      <c r="M34" s="85"/>
      <c r="N34" s="85"/>
      <c r="O34" s="85"/>
      <c r="P34" s="85"/>
      <c r="Q34" s="85"/>
      <c r="R34" s="85"/>
      <c r="S34" s="85"/>
      <c r="T34" s="85"/>
      <c r="U34" s="85"/>
      <c r="V34" s="85"/>
      <c r="W34" s="85"/>
      <c r="X34" s="85"/>
      <c r="Y34" s="85"/>
      <c r="Z34" s="85"/>
      <c r="AA34" s="85"/>
      <c r="AB34" s="85"/>
      <c r="AC34" s="85"/>
      <c r="AD34" s="85"/>
      <c r="AE34" s="85"/>
      <c r="AF34" s="85"/>
    </row>
    <row r="35" spans="1:32" x14ac:dyDescent="0.25">
      <c r="A35" s="94"/>
      <c r="B35" s="94" t="s">
        <v>823</v>
      </c>
      <c r="C35" s="94"/>
      <c r="D35" s="94"/>
      <c r="E35" s="94"/>
      <c r="F35" s="94"/>
      <c r="G35" s="94"/>
      <c r="H35" s="94"/>
      <c r="I35" s="94"/>
      <c r="J35" s="94"/>
      <c r="K35" s="85"/>
      <c r="L35" s="85"/>
      <c r="M35" s="85"/>
      <c r="N35" s="85"/>
      <c r="O35" s="85"/>
      <c r="P35" s="85"/>
      <c r="Q35" s="85"/>
      <c r="R35" s="85"/>
      <c r="S35" s="85"/>
      <c r="T35" s="85"/>
      <c r="U35" s="85"/>
      <c r="V35" s="85"/>
      <c r="W35" s="85"/>
      <c r="X35" s="85"/>
      <c r="Y35" s="85"/>
      <c r="Z35" s="85"/>
      <c r="AA35" s="85"/>
      <c r="AB35" s="85"/>
      <c r="AC35" s="85"/>
      <c r="AD35" s="85"/>
      <c r="AE35" s="85"/>
      <c r="AF35" s="85"/>
    </row>
    <row r="36" spans="1:32" x14ac:dyDescent="0.25">
      <c r="A36" s="94"/>
      <c r="B36" s="94" t="s">
        <v>824</v>
      </c>
      <c r="C36" s="94"/>
      <c r="D36" s="94"/>
      <c r="E36" s="94"/>
      <c r="F36" s="94"/>
      <c r="G36" s="94"/>
      <c r="H36" s="94"/>
      <c r="I36" s="94"/>
      <c r="J36" s="94"/>
      <c r="K36" s="85"/>
      <c r="L36" s="85"/>
      <c r="M36" s="85"/>
      <c r="N36" s="85"/>
      <c r="O36" s="85"/>
      <c r="P36" s="85"/>
      <c r="Q36" s="85"/>
      <c r="R36" s="85"/>
      <c r="S36" s="85"/>
      <c r="T36" s="85"/>
      <c r="U36" s="85"/>
      <c r="V36" s="85"/>
      <c r="W36" s="85"/>
      <c r="X36" s="85"/>
      <c r="Y36" s="85"/>
      <c r="Z36" s="85"/>
      <c r="AA36" s="85"/>
      <c r="AB36" s="85"/>
      <c r="AC36" s="85"/>
      <c r="AD36" s="85"/>
      <c r="AE36" s="85"/>
      <c r="AF36" s="85"/>
    </row>
    <row r="37" spans="1:32" ht="2.25" customHeight="1" x14ac:dyDescent="0.25">
      <c r="A37" s="94"/>
      <c r="B37" s="94"/>
      <c r="C37" s="94"/>
      <c r="D37" s="94"/>
      <c r="E37" s="94"/>
      <c r="F37" s="94"/>
      <c r="G37" s="94"/>
      <c r="H37" s="94"/>
      <c r="I37" s="94"/>
      <c r="J37" s="94"/>
      <c r="K37" s="85"/>
      <c r="L37" s="85"/>
      <c r="M37" s="85"/>
      <c r="N37" s="85"/>
      <c r="O37" s="85"/>
      <c r="P37" s="85"/>
      <c r="Q37" s="85"/>
      <c r="R37" s="85"/>
      <c r="S37" s="85"/>
      <c r="T37" s="85"/>
      <c r="U37" s="85"/>
      <c r="V37" s="85"/>
      <c r="W37" s="85"/>
      <c r="X37" s="85"/>
      <c r="Y37" s="85"/>
      <c r="Z37" s="85"/>
      <c r="AA37" s="85"/>
      <c r="AB37" s="85"/>
      <c r="AC37" s="85"/>
      <c r="AD37" s="85"/>
      <c r="AE37" s="85"/>
      <c r="AF37" s="85"/>
    </row>
    <row r="38" spans="1:32" ht="19.5" customHeight="1" x14ac:dyDescent="0.25">
      <c r="A38" s="104" t="s">
        <v>825</v>
      </c>
      <c r="B38" s="104"/>
      <c r="C38" s="104"/>
      <c r="D38" s="104"/>
      <c r="E38" s="105"/>
      <c r="F38" s="104" t="s">
        <v>826</v>
      </c>
      <c r="G38" s="106"/>
      <c r="H38" s="106"/>
      <c r="I38" s="106"/>
      <c r="J38" s="96"/>
      <c r="K38" s="85"/>
      <c r="L38" s="85"/>
      <c r="M38" s="85"/>
      <c r="N38" s="85"/>
      <c r="O38" s="85"/>
      <c r="P38" s="85"/>
      <c r="Q38" s="85"/>
      <c r="R38" s="85"/>
      <c r="S38" s="85"/>
      <c r="T38" s="85"/>
      <c r="U38" s="85"/>
      <c r="V38" s="85"/>
      <c r="W38" s="85"/>
      <c r="X38" s="85"/>
      <c r="Y38" s="85"/>
      <c r="Z38" s="85"/>
      <c r="AA38" s="85"/>
      <c r="AB38" s="85"/>
      <c r="AC38" s="85"/>
      <c r="AD38" s="85"/>
      <c r="AE38" s="85"/>
      <c r="AF38" s="85"/>
    </row>
    <row r="39" spans="1:32" s="111" customFormat="1" ht="7.5" x14ac:dyDescent="0.15">
      <c r="A39" s="107"/>
      <c r="B39" s="107"/>
      <c r="C39" s="107"/>
      <c r="D39" s="107"/>
      <c r="E39" s="108"/>
      <c r="F39" s="107"/>
      <c r="G39" s="109"/>
      <c r="H39" s="107"/>
      <c r="I39" s="109"/>
      <c r="J39" s="107"/>
      <c r="K39" s="110"/>
      <c r="L39" s="110"/>
      <c r="M39" s="110"/>
      <c r="N39" s="110"/>
      <c r="O39" s="110"/>
      <c r="P39" s="110"/>
      <c r="Q39" s="110"/>
      <c r="R39" s="110"/>
      <c r="S39" s="110"/>
      <c r="T39" s="110"/>
      <c r="U39" s="110"/>
      <c r="V39" s="110"/>
      <c r="W39" s="110"/>
      <c r="X39" s="110"/>
      <c r="Y39" s="110"/>
      <c r="Z39" s="110"/>
      <c r="AA39" s="110"/>
      <c r="AB39" s="110"/>
      <c r="AC39" s="110"/>
      <c r="AD39" s="110"/>
      <c r="AE39" s="110"/>
      <c r="AF39" s="110"/>
    </row>
    <row r="40" spans="1:32" ht="18.75" x14ac:dyDescent="0.3">
      <c r="A40" s="112"/>
      <c r="B40" s="112"/>
      <c r="C40" s="112"/>
      <c r="D40" s="113" t="s">
        <v>827</v>
      </c>
      <c r="E40" s="105"/>
      <c r="F40" s="94" t="s">
        <v>828</v>
      </c>
      <c r="G40" s="303"/>
      <c r="H40" s="303"/>
      <c r="I40" s="94"/>
      <c r="J40" s="114"/>
      <c r="K40" s="85"/>
      <c r="L40" s="85"/>
      <c r="M40" s="85"/>
      <c r="N40" s="85"/>
      <c r="O40" s="85"/>
      <c r="P40" s="85"/>
      <c r="Q40" s="85"/>
      <c r="R40" s="85"/>
      <c r="S40" s="85"/>
      <c r="T40" s="85"/>
      <c r="U40" s="85"/>
      <c r="V40" s="85"/>
      <c r="W40" s="85"/>
      <c r="X40" s="85"/>
      <c r="Y40" s="85"/>
      <c r="Z40" s="85"/>
      <c r="AA40" s="85"/>
      <c r="AB40" s="85"/>
      <c r="AC40" s="85"/>
      <c r="AD40" s="85"/>
      <c r="AE40" s="85"/>
      <c r="AF40" s="85"/>
    </row>
    <row r="41" spans="1:32" s="111" customFormat="1" ht="3" customHeight="1" x14ac:dyDescent="0.15">
      <c r="A41" s="107"/>
      <c r="B41" s="107"/>
      <c r="C41" s="107"/>
      <c r="D41" s="115"/>
      <c r="E41" s="116"/>
      <c r="F41" s="107"/>
      <c r="G41" s="108"/>
      <c r="H41" s="108"/>
      <c r="I41" s="107"/>
      <c r="J41" s="107"/>
      <c r="K41" s="110"/>
      <c r="L41" s="110"/>
      <c r="M41" s="110"/>
      <c r="N41" s="110"/>
      <c r="O41" s="110"/>
      <c r="P41" s="110"/>
      <c r="Q41" s="110"/>
      <c r="R41" s="110"/>
      <c r="S41" s="110"/>
      <c r="T41" s="110"/>
      <c r="U41" s="110"/>
      <c r="V41" s="110"/>
      <c r="W41" s="110"/>
      <c r="X41" s="110"/>
      <c r="Y41" s="110"/>
      <c r="Z41" s="110"/>
      <c r="AA41" s="110"/>
      <c r="AB41" s="110"/>
      <c r="AC41" s="110"/>
      <c r="AD41" s="110"/>
      <c r="AE41" s="110"/>
      <c r="AF41" s="110"/>
    </row>
    <row r="42" spans="1:32" ht="22.5" customHeight="1" x14ac:dyDescent="0.3">
      <c r="A42" s="304"/>
      <c r="B42" s="304"/>
      <c r="C42" s="304"/>
      <c r="D42" s="113" t="s">
        <v>829</v>
      </c>
      <c r="E42" s="117"/>
      <c r="F42" s="103" t="s">
        <v>830</v>
      </c>
      <c r="G42" s="305"/>
      <c r="H42" s="305"/>
      <c r="I42" s="305"/>
      <c r="J42" s="96"/>
      <c r="K42" s="85"/>
      <c r="L42" s="85"/>
      <c r="M42" s="85"/>
      <c r="N42" s="85"/>
      <c r="O42" s="85"/>
      <c r="P42" s="85"/>
      <c r="Q42" s="85"/>
      <c r="R42" s="85"/>
      <c r="S42" s="85"/>
      <c r="T42" s="85"/>
      <c r="U42" s="85"/>
      <c r="V42" s="85"/>
      <c r="W42" s="85"/>
      <c r="X42" s="85"/>
      <c r="Y42" s="85"/>
      <c r="Z42" s="85"/>
      <c r="AA42" s="85"/>
      <c r="AB42" s="85"/>
      <c r="AC42" s="85"/>
      <c r="AD42" s="85"/>
      <c r="AE42" s="85"/>
      <c r="AF42" s="85"/>
    </row>
    <row r="43" spans="1:32" s="111" customFormat="1" ht="3" customHeight="1" x14ac:dyDescent="0.15">
      <c r="A43" s="107"/>
      <c r="C43" s="107"/>
      <c r="D43" s="115"/>
      <c r="E43" s="118"/>
      <c r="F43" s="107"/>
      <c r="G43" s="107"/>
      <c r="H43" s="107"/>
      <c r="I43" s="107"/>
      <c r="J43" s="107"/>
      <c r="K43" s="110"/>
      <c r="L43" s="110"/>
      <c r="M43" s="110"/>
      <c r="N43" s="110"/>
      <c r="O43" s="110"/>
      <c r="P43" s="110"/>
      <c r="Q43" s="110"/>
      <c r="R43" s="110"/>
      <c r="S43" s="110"/>
      <c r="T43" s="110"/>
      <c r="U43" s="110"/>
      <c r="V43" s="110"/>
      <c r="W43" s="110"/>
      <c r="X43" s="110"/>
      <c r="Y43" s="110"/>
      <c r="Z43" s="110"/>
      <c r="AA43" s="110"/>
      <c r="AB43" s="110"/>
      <c r="AC43" s="110"/>
      <c r="AD43" s="110"/>
      <c r="AE43" s="110"/>
      <c r="AF43" s="110"/>
    </row>
    <row r="44" spans="1:32" ht="16.5" customHeight="1" x14ac:dyDescent="0.25">
      <c r="A44" s="102">
        <v>2</v>
      </c>
      <c r="B44" s="275" t="s">
        <v>831</v>
      </c>
      <c r="C44" s="275"/>
      <c r="D44" s="275"/>
      <c r="E44" s="275"/>
      <c r="F44" s="275"/>
      <c r="G44" s="275"/>
      <c r="H44" s="275"/>
      <c r="I44" s="275"/>
      <c r="J44" s="275"/>
      <c r="K44" s="85"/>
      <c r="L44" s="85"/>
      <c r="M44" s="85"/>
      <c r="N44" s="85"/>
      <c r="O44" s="85"/>
      <c r="P44" s="85"/>
      <c r="Q44" s="85"/>
      <c r="R44" s="85"/>
      <c r="S44" s="85"/>
      <c r="T44" s="85"/>
      <c r="U44" s="85"/>
      <c r="V44" s="85"/>
      <c r="W44" s="85"/>
      <c r="X44" s="85"/>
      <c r="Y44" s="85"/>
      <c r="Z44" s="85"/>
      <c r="AA44" s="85"/>
      <c r="AB44" s="85"/>
      <c r="AC44" s="85"/>
      <c r="AD44" s="85"/>
      <c r="AE44" s="85"/>
      <c r="AF44" s="85"/>
    </row>
    <row r="45" spans="1:32" x14ac:dyDescent="0.25">
      <c r="A45" s="300" t="s">
        <v>832</v>
      </c>
      <c r="B45" s="300"/>
      <c r="C45" s="300"/>
      <c r="D45" s="300"/>
      <c r="E45" s="300"/>
      <c r="F45" s="300"/>
      <c r="G45" s="300"/>
      <c r="H45" s="300"/>
      <c r="I45" s="300"/>
      <c r="J45" s="300"/>
      <c r="K45" s="85"/>
      <c r="L45" s="85"/>
      <c r="M45" s="85"/>
      <c r="N45" s="85"/>
      <c r="O45" s="85"/>
      <c r="P45" s="85"/>
      <c r="Q45" s="85"/>
      <c r="R45" s="85"/>
      <c r="S45" s="85"/>
      <c r="T45" s="85"/>
      <c r="U45" s="85"/>
      <c r="V45" s="85"/>
      <c r="W45" s="85"/>
      <c r="X45" s="85"/>
      <c r="Y45" s="85"/>
      <c r="Z45" s="85"/>
      <c r="AA45" s="85"/>
      <c r="AB45" s="85"/>
      <c r="AC45" s="85"/>
      <c r="AD45" s="85"/>
      <c r="AE45" s="85"/>
      <c r="AF45" s="85"/>
    </row>
    <row r="46" spans="1:32" x14ac:dyDescent="0.25">
      <c r="A46" s="300" t="s">
        <v>833</v>
      </c>
      <c r="B46" s="300"/>
      <c r="C46" s="300"/>
      <c r="D46" s="300"/>
      <c r="E46" s="300"/>
      <c r="F46" s="300"/>
      <c r="G46" s="300"/>
      <c r="H46" s="300"/>
      <c r="I46" s="300"/>
      <c r="J46" s="300"/>
      <c r="K46" s="85"/>
      <c r="L46" s="85"/>
      <c r="M46" s="85"/>
      <c r="N46" s="85"/>
      <c r="O46" s="85"/>
      <c r="P46" s="85"/>
      <c r="Q46" s="85"/>
      <c r="R46" s="85"/>
      <c r="S46" s="85"/>
      <c r="T46" s="85"/>
      <c r="U46" s="85"/>
      <c r="V46" s="85"/>
      <c r="W46" s="85"/>
      <c r="X46" s="85"/>
      <c r="Y46" s="85"/>
      <c r="Z46" s="85"/>
      <c r="AA46" s="85"/>
      <c r="AB46" s="85"/>
      <c r="AC46" s="85"/>
      <c r="AD46" s="85"/>
      <c r="AE46" s="85"/>
      <c r="AF46" s="85"/>
    </row>
    <row r="47" spans="1:32" x14ac:dyDescent="0.25">
      <c r="A47" s="300" t="s">
        <v>834</v>
      </c>
      <c r="B47" s="300"/>
      <c r="C47" s="300"/>
      <c r="D47" s="300"/>
      <c r="E47" s="300"/>
      <c r="F47" s="300"/>
      <c r="G47" s="300"/>
      <c r="H47" s="300"/>
      <c r="I47" s="300"/>
      <c r="J47" s="300"/>
      <c r="K47" s="85"/>
      <c r="L47" s="85"/>
      <c r="M47" s="85"/>
      <c r="N47" s="85"/>
      <c r="O47" s="85"/>
      <c r="P47" s="85"/>
      <c r="Q47" s="85"/>
      <c r="R47" s="85"/>
      <c r="S47" s="85"/>
      <c r="T47" s="85"/>
      <c r="U47" s="85"/>
      <c r="V47" s="85"/>
      <c r="W47" s="85"/>
      <c r="X47" s="85"/>
      <c r="Y47" s="85"/>
      <c r="Z47" s="85"/>
      <c r="AA47" s="85"/>
      <c r="AB47" s="85"/>
      <c r="AC47" s="85"/>
      <c r="AD47" s="85"/>
      <c r="AE47" s="85"/>
      <c r="AF47" s="85"/>
    </row>
    <row r="48" spans="1:32" ht="20.25" customHeight="1" x14ac:dyDescent="0.25">
      <c r="A48" s="94"/>
      <c r="B48" s="94"/>
      <c r="C48" s="94"/>
      <c r="D48" s="94" t="s">
        <v>835</v>
      </c>
      <c r="E48" s="94"/>
      <c r="F48" s="94"/>
      <c r="G48" s="94"/>
      <c r="H48" s="94"/>
      <c r="I48" s="94"/>
      <c r="J48" s="94"/>
      <c r="K48" s="85"/>
      <c r="L48" s="85"/>
      <c r="M48" s="85"/>
      <c r="N48" s="85"/>
      <c r="O48" s="85"/>
      <c r="P48" s="85"/>
      <c r="Q48" s="85"/>
      <c r="R48" s="85"/>
      <c r="S48" s="85"/>
      <c r="T48" s="85"/>
      <c r="U48" s="85"/>
      <c r="V48" s="85"/>
      <c r="W48" s="85"/>
      <c r="X48" s="85"/>
      <c r="Y48" s="85"/>
      <c r="Z48" s="85"/>
      <c r="AA48" s="85"/>
      <c r="AB48" s="85"/>
      <c r="AC48" s="85"/>
      <c r="AD48" s="85"/>
      <c r="AE48" s="85"/>
      <c r="AF48" s="85"/>
    </row>
    <row r="49" spans="1:32" ht="18" customHeight="1" x14ac:dyDescent="0.25">
      <c r="A49" s="98" t="s">
        <v>803</v>
      </c>
      <c r="B49" s="94" t="s">
        <v>836</v>
      </c>
      <c r="C49" s="94"/>
      <c r="D49" s="94"/>
      <c r="E49" s="94"/>
      <c r="F49" s="94"/>
      <c r="G49" s="94"/>
      <c r="H49" s="94"/>
      <c r="I49" s="94"/>
      <c r="J49" s="94"/>
      <c r="K49" s="85"/>
      <c r="L49" s="85"/>
      <c r="M49" s="85"/>
      <c r="N49" s="85"/>
      <c r="O49" s="85"/>
      <c r="P49" s="85"/>
      <c r="Q49" s="85"/>
      <c r="R49" s="85"/>
      <c r="S49" s="85"/>
      <c r="T49" s="85"/>
      <c r="U49" s="85"/>
      <c r="V49" s="85"/>
      <c r="W49" s="85"/>
      <c r="X49" s="85"/>
      <c r="Y49" s="85"/>
      <c r="Z49" s="85"/>
      <c r="AA49" s="85"/>
      <c r="AB49" s="85"/>
      <c r="AC49" s="85"/>
      <c r="AD49" s="85"/>
      <c r="AE49" s="85"/>
      <c r="AF49" s="85"/>
    </row>
    <row r="50" spans="1:32" ht="16.5" customHeight="1" x14ac:dyDescent="0.25">
      <c r="A50" s="94"/>
      <c r="B50" s="94" t="s">
        <v>837</v>
      </c>
      <c r="C50" s="94"/>
      <c r="D50" s="94"/>
      <c r="E50" s="94"/>
      <c r="F50" s="94"/>
      <c r="G50" s="94"/>
      <c r="H50" s="94"/>
      <c r="I50" s="94"/>
      <c r="J50" s="94"/>
      <c r="K50" s="85"/>
      <c r="L50" s="85"/>
      <c r="M50" s="85"/>
      <c r="N50" s="85"/>
      <c r="O50" s="85"/>
      <c r="P50" s="85"/>
      <c r="Q50" s="85"/>
      <c r="R50" s="85"/>
      <c r="S50" s="85"/>
      <c r="T50" s="85"/>
      <c r="U50" s="85"/>
      <c r="V50" s="85"/>
      <c r="W50" s="85"/>
      <c r="X50" s="85"/>
      <c r="Y50" s="85"/>
      <c r="Z50" s="85"/>
      <c r="AA50" s="85"/>
      <c r="AB50" s="85"/>
      <c r="AC50" s="85"/>
      <c r="AD50" s="85"/>
      <c r="AE50" s="85"/>
      <c r="AF50" s="85"/>
    </row>
    <row r="51" spans="1:32" ht="19.5" customHeight="1" x14ac:dyDescent="0.25">
      <c r="A51" s="94" t="s">
        <v>838</v>
      </c>
      <c r="B51" s="96"/>
      <c r="C51" s="94"/>
      <c r="D51" s="94"/>
      <c r="E51" s="94"/>
      <c r="F51" s="94"/>
      <c r="G51" s="94"/>
      <c r="H51" s="94"/>
      <c r="I51" s="94"/>
      <c r="J51" s="94"/>
      <c r="K51" s="85"/>
      <c r="L51" s="85"/>
      <c r="M51" s="85"/>
      <c r="N51" s="85"/>
      <c r="O51" s="85"/>
      <c r="P51" s="85"/>
      <c r="Q51" s="85"/>
      <c r="R51" s="85"/>
      <c r="S51" s="85"/>
      <c r="T51" s="85"/>
      <c r="U51" s="85"/>
      <c r="V51" s="85"/>
      <c r="W51" s="85"/>
      <c r="X51" s="85"/>
      <c r="Y51" s="85"/>
      <c r="Z51" s="85"/>
      <c r="AA51" s="85"/>
      <c r="AB51" s="85"/>
      <c r="AC51" s="85"/>
      <c r="AD51" s="85"/>
      <c r="AE51" s="85"/>
      <c r="AF51" s="85"/>
    </row>
    <row r="52" spans="1:32" ht="18.75" x14ac:dyDescent="0.3">
      <c r="A52" s="94"/>
      <c r="B52" s="94"/>
      <c r="C52" s="94"/>
      <c r="D52" s="98" t="s">
        <v>839</v>
      </c>
      <c r="E52" s="302"/>
      <c r="F52" s="302"/>
      <c r="G52" s="103" t="s">
        <v>830</v>
      </c>
      <c r="H52" s="94"/>
      <c r="I52" s="94"/>
      <c r="J52" s="94"/>
      <c r="K52" s="85"/>
      <c r="L52" s="85"/>
      <c r="M52" s="85"/>
      <c r="N52" s="85"/>
      <c r="O52" s="85"/>
      <c r="P52" s="85"/>
      <c r="Q52" s="85"/>
      <c r="R52" s="85"/>
      <c r="S52" s="85"/>
      <c r="T52" s="85"/>
      <c r="U52" s="85"/>
      <c r="V52" s="85"/>
      <c r="W52" s="85"/>
      <c r="X52" s="85"/>
      <c r="Y52" s="85"/>
      <c r="Z52" s="85"/>
      <c r="AA52" s="85"/>
      <c r="AB52" s="85"/>
      <c r="AC52" s="85"/>
      <c r="AD52" s="85"/>
      <c r="AE52" s="85"/>
      <c r="AF52" s="85"/>
    </row>
    <row r="53" spans="1:32" ht="3" customHeight="1" x14ac:dyDescent="0.25">
      <c r="A53" s="94"/>
      <c r="B53" s="94"/>
      <c r="C53" s="94"/>
      <c r="D53" s="94"/>
      <c r="E53" s="94"/>
      <c r="F53" s="94"/>
      <c r="G53" s="94"/>
      <c r="H53" s="94"/>
      <c r="I53" s="94"/>
      <c r="J53" s="94"/>
      <c r="K53" s="85"/>
      <c r="L53" s="85"/>
      <c r="M53" s="85"/>
      <c r="N53" s="85"/>
      <c r="O53" s="85"/>
      <c r="P53" s="85"/>
      <c r="Q53" s="85"/>
      <c r="R53" s="85"/>
      <c r="S53" s="85"/>
      <c r="T53" s="85"/>
      <c r="U53" s="85"/>
      <c r="V53" s="85"/>
      <c r="W53" s="85"/>
      <c r="X53" s="85"/>
      <c r="Y53" s="85"/>
      <c r="Z53" s="85"/>
      <c r="AA53" s="85"/>
      <c r="AB53" s="85"/>
      <c r="AC53" s="85"/>
      <c r="AD53" s="85"/>
      <c r="AE53" s="85"/>
      <c r="AF53" s="85"/>
    </row>
    <row r="54" spans="1:32" ht="20.25" customHeight="1" x14ac:dyDescent="0.25">
      <c r="A54" s="102">
        <v>3</v>
      </c>
      <c r="B54" s="275" t="s">
        <v>840</v>
      </c>
      <c r="C54" s="275"/>
      <c r="D54" s="275"/>
      <c r="E54" s="275"/>
      <c r="F54" s="275"/>
      <c r="G54" s="275"/>
      <c r="H54" s="275"/>
      <c r="I54" s="275"/>
      <c r="J54" s="275"/>
      <c r="K54" s="85"/>
      <c r="L54" s="85"/>
      <c r="M54" s="85"/>
      <c r="N54" s="85"/>
      <c r="O54" s="85"/>
      <c r="P54" s="85"/>
      <c r="Q54" s="85"/>
      <c r="R54" s="85"/>
      <c r="S54" s="85"/>
      <c r="T54" s="85"/>
      <c r="U54" s="85"/>
      <c r="V54" s="85"/>
      <c r="W54" s="85"/>
      <c r="X54" s="85"/>
      <c r="Y54" s="85"/>
      <c r="Z54" s="85"/>
      <c r="AA54" s="85"/>
      <c r="AB54" s="85"/>
      <c r="AC54" s="85"/>
      <c r="AD54" s="85"/>
      <c r="AE54" s="85"/>
      <c r="AF54" s="85"/>
    </row>
    <row r="55" spans="1:32" ht="18.75" customHeight="1" x14ac:dyDescent="0.25">
      <c r="A55" s="300" t="s">
        <v>841</v>
      </c>
      <c r="B55" s="300"/>
      <c r="C55" s="300"/>
      <c r="D55" s="300"/>
      <c r="E55" s="300"/>
      <c r="F55" s="300"/>
      <c r="G55" s="300"/>
      <c r="H55" s="300"/>
      <c r="I55" s="300"/>
      <c r="J55" s="300"/>
      <c r="K55" s="85"/>
      <c r="L55" s="85"/>
      <c r="M55" s="85"/>
      <c r="N55" s="85"/>
      <c r="O55" s="85"/>
      <c r="P55" s="85"/>
      <c r="Q55" s="85"/>
      <c r="R55" s="85"/>
      <c r="S55" s="85"/>
      <c r="T55" s="85"/>
      <c r="U55" s="85"/>
      <c r="V55" s="85"/>
      <c r="W55" s="85"/>
      <c r="X55" s="85"/>
      <c r="Y55" s="85"/>
      <c r="Z55" s="85"/>
      <c r="AA55" s="85"/>
      <c r="AB55" s="85"/>
      <c r="AC55" s="85"/>
      <c r="AD55" s="85"/>
      <c r="AE55" s="85"/>
      <c r="AF55" s="85"/>
    </row>
    <row r="56" spans="1:32" ht="18.75" customHeight="1" x14ac:dyDescent="0.25">
      <c r="A56" s="300" t="s">
        <v>842</v>
      </c>
      <c r="B56" s="300"/>
      <c r="C56" s="300"/>
      <c r="D56" s="300"/>
      <c r="E56" s="300"/>
      <c r="F56" s="300"/>
      <c r="G56" s="300"/>
      <c r="H56" s="300"/>
      <c r="I56" s="300"/>
      <c r="J56" s="300"/>
      <c r="K56" s="85"/>
      <c r="L56" s="85"/>
      <c r="M56" s="85"/>
      <c r="N56" s="85"/>
      <c r="O56" s="85"/>
      <c r="P56" s="85"/>
      <c r="Q56" s="85"/>
      <c r="R56" s="85"/>
      <c r="S56" s="85"/>
      <c r="T56" s="85"/>
      <c r="U56" s="85"/>
      <c r="V56" s="85"/>
      <c r="W56" s="85"/>
      <c r="X56" s="85"/>
      <c r="Y56" s="85"/>
      <c r="Z56" s="85"/>
      <c r="AA56" s="85"/>
      <c r="AB56" s="85"/>
      <c r="AC56" s="85"/>
      <c r="AD56" s="85"/>
      <c r="AE56" s="85"/>
      <c r="AF56" s="85"/>
    </row>
    <row r="57" spans="1:32" ht="18.75" customHeight="1" x14ac:dyDescent="0.25">
      <c r="A57" s="300" t="s">
        <v>843</v>
      </c>
      <c r="B57" s="300"/>
      <c r="C57" s="300"/>
      <c r="D57" s="300"/>
      <c r="E57" s="300"/>
      <c r="F57" s="300"/>
      <c r="G57" s="300"/>
      <c r="H57" s="300"/>
      <c r="I57" s="300"/>
      <c r="J57" s="300"/>
      <c r="K57" s="85"/>
      <c r="L57" s="85"/>
      <c r="M57" s="85"/>
      <c r="N57" s="85"/>
      <c r="O57" s="85"/>
      <c r="P57" s="85"/>
      <c r="Q57" s="85"/>
      <c r="R57" s="85"/>
      <c r="S57" s="85"/>
      <c r="T57" s="85"/>
      <c r="U57" s="85"/>
      <c r="V57" s="85"/>
      <c r="W57" s="85"/>
      <c r="X57" s="85"/>
      <c r="Y57" s="85"/>
      <c r="Z57" s="85"/>
      <c r="AA57" s="85"/>
      <c r="AB57" s="85"/>
      <c r="AC57" s="85"/>
      <c r="AD57" s="85"/>
      <c r="AE57" s="85"/>
      <c r="AF57" s="85"/>
    </row>
    <row r="58" spans="1:32" x14ac:dyDescent="0.25">
      <c r="A58" s="94"/>
      <c r="B58" s="270" t="s">
        <v>844</v>
      </c>
      <c r="C58" s="270"/>
      <c r="D58" s="270"/>
      <c r="E58" s="270"/>
      <c r="F58" s="270"/>
      <c r="G58" s="270"/>
      <c r="H58" s="270"/>
      <c r="I58" s="270"/>
      <c r="J58" s="270"/>
      <c r="K58" s="85"/>
      <c r="L58" s="85"/>
      <c r="M58" s="85"/>
      <c r="N58" s="85"/>
      <c r="O58" s="85"/>
      <c r="P58" s="85"/>
      <c r="Q58" s="85"/>
      <c r="R58" s="85"/>
      <c r="S58" s="85"/>
      <c r="T58" s="85"/>
      <c r="U58" s="85"/>
      <c r="V58" s="85"/>
      <c r="W58" s="85"/>
      <c r="X58" s="85"/>
      <c r="Y58" s="85"/>
      <c r="Z58" s="85"/>
      <c r="AA58" s="85"/>
      <c r="AB58" s="85"/>
      <c r="AC58" s="85"/>
      <c r="AD58" s="85"/>
      <c r="AE58" s="85"/>
      <c r="AF58" s="85"/>
    </row>
    <row r="59" spans="1:32" x14ac:dyDescent="0.25">
      <c r="A59" s="98" t="s">
        <v>803</v>
      </c>
      <c r="B59" s="94" t="s">
        <v>845</v>
      </c>
      <c r="C59" s="94"/>
      <c r="D59" s="94"/>
      <c r="E59" s="94"/>
      <c r="F59" s="94"/>
      <c r="G59" s="94"/>
      <c r="H59" s="94"/>
      <c r="I59" s="94"/>
      <c r="J59" s="94"/>
      <c r="K59" s="85"/>
      <c r="L59" s="85"/>
      <c r="M59" s="85"/>
      <c r="N59" s="85"/>
      <c r="O59" s="85"/>
      <c r="P59" s="85"/>
      <c r="Q59" s="85"/>
      <c r="R59" s="85"/>
      <c r="S59" s="85"/>
      <c r="T59" s="85"/>
      <c r="U59" s="85"/>
      <c r="V59" s="85"/>
      <c r="W59" s="85"/>
      <c r="X59" s="85"/>
      <c r="Y59" s="85"/>
      <c r="Z59" s="85"/>
      <c r="AA59" s="85"/>
      <c r="AB59" s="85"/>
      <c r="AC59" s="85"/>
      <c r="AD59" s="85"/>
      <c r="AE59" s="85"/>
      <c r="AF59" s="85"/>
    </row>
    <row r="60" spans="1:32" x14ac:dyDescent="0.25">
      <c r="A60" s="94"/>
      <c r="B60" s="270" t="s">
        <v>846</v>
      </c>
      <c r="C60" s="270"/>
      <c r="D60" s="112"/>
      <c r="E60" s="94"/>
      <c r="F60" s="94"/>
      <c r="G60" s="94"/>
      <c r="H60" s="94"/>
      <c r="I60" s="94"/>
      <c r="J60" s="94"/>
      <c r="K60" s="85"/>
      <c r="L60" s="85"/>
      <c r="M60" s="85"/>
      <c r="N60" s="85"/>
      <c r="O60" s="85"/>
      <c r="P60" s="85"/>
      <c r="Q60" s="85"/>
      <c r="R60" s="85"/>
      <c r="S60" s="85"/>
      <c r="T60" s="85"/>
      <c r="U60" s="85"/>
      <c r="V60" s="85"/>
      <c r="W60" s="85"/>
      <c r="X60" s="85"/>
      <c r="Y60" s="85"/>
      <c r="Z60" s="85"/>
      <c r="AA60" s="85"/>
      <c r="AB60" s="85"/>
      <c r="AC60" s="85"/>
      <c r="AD60" s="85"/>
      <c r="AE60" s="85"/>
      <c r="AF60" s="85"/>
    </row>
    <row r="61" spans="1:32" x14ac:dyDescent="0.25">
      <c r="A61" s="98" t="s">
        <v>803</v>
      </c>
      <c r="B61" s="94" t="s">
        <v>847</v>
      </c>
      <c r="C61" s="94"/>
      <c r="D61" s="94"/>
      <c r="E61" s="94"/>
      <c r="F61" s="94"/>
      <c r="G61" s="94"/>
      <c r="H61" s="94"/>
      <c r="I61" s="94"/>
      <c r="J61" s="94"/>
      <c r="K61" s="85"/>
      <c r="L61" s="85"/>
      <c r="M61" s="85"/>
      <c r="N61" s="85"/>
      <c r="O61" s="85"/>
      <c r="P61" s="85"/>
      <c r="Q61" s="85"/>
      <c r="R61" s="85"/>
      <c r="S61" s="85"/>
      <c r="T61" s="85"/>
      <c r="U61" s="85"/>
      <c r="V61" s="85"/>
      <c r="W61" s="85"/>
      <c r="X61" s="85"/>
      <c r="Y61" s="85"/>
      <c r="Z61" s="85"/>
      <c r="AA61" s="85"/>
      <c r="AB61" s="85"/>
      <c r="AC61" s="85"/>
      <c r="AD61" s="85"/>
      <c r="AE61" s="85"/>
      <c r="AF61" s="85"/>
    </row>
    <row r="62" spans="1:32" x14ac:dyDescent="0.25">
      <c r="A62" s="94"/>
      <c r="B62" s="94" t="s">
        <v>848</v>
      </c>
      <c r="C62" s="94"/>
      <c r="D62" s="94"/>
      <c r="E62" s="94"/>
      <c r="F62" s="94"/>
      <c r="G62" s="94"/>
      <c r="H62" s="94"/>
      <c r="I62" s="94"/>
      <c r="J62" s="94"/>
      <c r="K62" s="85"/>
      <c r="L62" s="85"/>
      <c r="M62" s="85"/>
      <c r="N62" s="85"/>
      <c r="O62" s="85"/>
      <c r="P62" s="85"/>
      <c r="Q62" s="85"/>
      <c r="R62" s="85"/>
      <c r="S62" s="85"/>
      <c r="T62" s="85"/>
      <c r="U62" s="85"/>
      <c r="V62" s="85"/>
      <c r="W62" s="85"/>
      <c r="X62" s="85"/>
      <c r="Y62" s="85"/>
      <c r="Z62" s="85"/>
      <c r="AA62" s="85"/>
      <c r="AB62" s="85"/>
      <c r="AC62" s="85"/>
      <c r="AD62" s="85"/>
      <c r="AE62" s="85"/>
      <c r="AF62" s="85"/>
    </row>
    <row r="63" spans="1:32" x14ac:dyDescent="0.25">
      <c r="A63" s="94"/>
      <c r="B63" s="94" t="s">
        <v>849</v>
      </c>
      <c r="C63" s="94"/>
      <c r="D63" s="94"/>
      <c r="E63" s="94"/>
      <c r="F63" s="94"/>
      <c r="G63" s="94"/>
      <c r="H63" s="94"/>
      <c r="I63" s="94"/>
      <c r="J63" s="94"/>
      <c r="K63" s="85"/>
      <c r="L63" s="85"/>
      <c r="M63" s="85"/>
      <c r="N63" s="85"/>
      <c r="O63" s="85"/>
      <c r="P63" s="85"/>
      <c r="Q63" s="85"/>
      <c r="R63" s="85"/>
      <c r="S63" s="85"/>
      <c r="T63" s="85"/>
      <c r="U63" s="85"/>
      <c r="V63" s="85"/>
      <c r="W63" s="85"/>
      <c r="X63" s="85"/>
      <c r="Y63" s="85"/>
      <c r="Z63" s="85"/>
      <c r="AA63" s="85"/>
      <c r="AB63" s="85"/>
      <c r="AC63" s="85"/>
      <c r="AD63" s="85"/>
      <c r="AE63" s="85"/>
      <c r="AF63" s="85"/>
    </row>
    <row r="64" spans="1:32" x14ac:dyDescent="0.25">
      <c r="A64" s="94" t="s">
        <v>850</v>
      </c>
      <c r="B64" s="96"/>
      <c r="C64" s="94"/>
      <c r="D64" s="94"/>
      <c r="E64" s="94"/>
      <c r="F64" s="94"/>
      <c r="G64" s="94"/>
      <c r="H64" s="94"/>
      <c r="I64" s="94"/>
      <c r="J64" s="94"/>
      <c r="K64" s="85"/>
      <c r="L64" s="85"/>
      <c r="M64" s="85"/>
      <c r="N64" s="85"/>
      <c r="O64" s="85"/>
      <c r="P64" s="85"/>
      <c r="Q64" s="85"/>
      <c r="R64" s="85"/>
      <c r="S64" s="85"/>
      <c r="T64" s="85"/>
      <c r="U64" s="85"/>
      <c r="V64" s="85"/>
      <c r="W64" s="85"/>
      <c r="X64" s="85"/>
      <c r="Y64" s="85"/>
      <c r="Z64" s="85"/>
      <c r="AA64" s="85"/>
      <c r="AB64" s="85"/>
      <c r="AC64" s="85"/>
      <c r="AD64" s="85"/>
      <c r="AE64" s="85"/>
      <c r="AF64" s="85"/>
    </row>
    <row r="65" spans="1:32" ht="18.75" x14ac:dyDescent="0.3">
      <c r="A65" s="94"/>
      <c r="B65" s="94"/>
      <c r="C65" s="94"/>
      <c r="D65" s="98" t="s">
        <v>851</v>
      </c>
      <c r="E65" s="301"/>
      <c r="F65" s="301"/>
      <c r="G65" s="103" t="s">
        <v>830</v>
      </c>
      <c r="H65" s="94"/>
      <c r="I65" s="94"/>
      <c r="J65" s="94"/>
      <c r="K65" s="85"/>
      <c r="L65" s="85"/>
      <c r="M65" s="85"/>
      <c r="N65" s="85"/>
      <c r="O65" s="85"/>
      <c r="P65" s="85"/>
      <c r="Q65" s="85"/>
      <c r="R65" s="85"/>
      <c r="S65" s="85"/>
      <c r="T65" s="85"/>
      <c r="U65" s="85"/>
      <c r="V65" s="85"/>
      <c r="W65" s="85"/>
      <c r="X65" s="85"/>
      <c r="Y65" s="85"/>
      <c r="Z65" s="85"/>
      <c r="AA65" s="85"/>
      <c r="AB65" s="85"/>
      <c r="AC65" s="85"/>
      <c r="AD65" s="85"/>
      <c r="AE65" s="85"/>
      <c r="AF65" s="85"/>
    </row>
    <row r="66" spans="1:32" s="101" customFormat="1" ht="5.25" x14ac:dyDescent="0.15">
      <c r="A66" s="119"/>
      <c r="B66" s="120"/>
      <c r="C66" s="99"/>
      <c r="D66" s="119"/>
      <c r="E66" s="121"/>
      <c r="F66" s="99"/>
      <c r="G66" s="99"/>
      <c r="H66" s="99"/>
      <c r="I66" s="99"/>
      <c r="J66" s="99"/>
      <c r="K66" s="100"/>
      <c r="L66" s="100"/>
      <c r="M66" s="100"/>
      <c r="N66" s="100"/>
      <c r="O66" s="100"/>
      <c r="P66" s="100"/>
      <c r="Q66" s="100"/>
      <c r="R66" s="100"/>
      <c r="S66" s="100"/>
      <c r="T66" s="100"/>
      <c r="U66" s="100"/>
      <c r="V66" s="100"/>
      <c r="W66" s="100"/>
      <c r="X66" s="100"/>
      <c r="Y66" s="100"/>
      <c r="Z66" s="100"/>
      <c r="AA66" s="100"/>
      <c r="AB66" s="100"/>
      <c r="AC66" s="100"/>
      <c r="AD66" s="100"/>
      <c r="AE66" s="100"/>
      <c r="AF66" s="100"/>
    </row>
    <row r="67" spans="1:32" x14ac:dyDescent="0.25">
      <c r="A67" s="102">
        <v>4</v>
      </c>
      <c r="B67" s="275" t="s">
        <v>852</v>
      </c>
      <c r="C67" s="275"/>
      <c r="D67" s="275"/>
      <c r="E67" s="275"/>
      <c r="F67" s="275"/>
      <c r="G67" s="275"/>
      <c r="H67" s="275"/>
      <c r="I67" s="275"/>
      <c r="J67" s="275"/>
      <c r="K67" s="85"/>
      <c r="L67" s="85"/>
      <c r="M67" s="85"/>
      <c r="N67" s="85"/>
      <c r="O67" s="85"/>
      <c r="P67" s="85"/>
      <c r="Q67" s="85"/>
      <c r="R67" s="85"/>
      <c r="S67" s="85"/>
      <c r="T67" s="85"/>
      <c r="U67" s="85"/>
      <c r="V67" s="85"/>
      <c r="W67" s="85"/>
      <c r="X67" s="85"/>
      <c r="Y67" s="85"/>
      <c r="Z67" s="85"/>
      <c r="AA67" s="85"/>
      <c r="AB67" s="85"/>
      <c r="AC67" s="85"/>
      <c r="AD67" s="85"/>
      <c r="AE67" s="85"/>
      <c r="AF67" s="85"/>
    </row>
    <row r="68" spans="1:32" x14ac:dyDescent="0.25">
      <c r="A68" s="300" t="s">
        <v>841</v>
      </c>
      <c r="B68" s="300"/>
      <c r="C68" s="300"/>
      <c r="D68" s="300"/>
      <c r="E68" s="300"/>
      <c r="F68" s="300"/>
      <c r="G68" s="300"/>
      <c r="H68" s="300"/>
      <c r="I68" s="300"/>
      <c r="J68" s="300"/>
      <c r="K68" s="85"/>
      <c r="L68" s="85"/>
      <c r="M68" s="85"/>
      <c r="N68" s="85"/>
      <c r="O68" s="85"/>
      <c r="P68" s="85"/>
      <c r="Q68" s="85"/>
      <c r="R68" s="85"/>
      <c r="S68" s="85"/>
      <c r="T68" s="85"/>
      <c r="U68" s="85"/>
      <c r="V68" s="85"/>
      <c r="W68" s="85"/>
      <c r="X68" s="85"/>
      <c r="Y68" s="85"/>
      <c r="Z68" s="85"/>
      <c r="AA68" s="85"/>
      <c r="AB68" s="85"/>
      <c r="AC68" s="85"/>
      <c r="AD68" s="85"/>
      <c r="AE68" s="85"/>
      <c r="AF68" s="85"/>
    </row>
    <row r="69" spans="1:32" ht="18.75" customHeight="1" x14ac:dyDescent="0.25">
      <c r="A69" s="300" t="s">
        <v>842</v>
      </c>
      <c r="B69" s="300"/>
      <c r="C69" s="300"/>
      <c r="D69" s="300"/>
      <c r="E69" s="300"/>
      <c r="F69" s="300"/>
      <c r="G69" s="300"/>
      <c r="H69" s="300"/>
      <c r="I69" s="300"/>
      <c r="J69" s="300"/>
      <c r="K69" s="85"/>
      <c r="L69" s="85"/>
      <c r="M69" s="85"/>
      <c r="N69" s="85"/>
      <c r="O69" s="85"/>
      <c r="P69" s="85"/>
      <c r="Q69" s="85"/>
      <c r="R69" s="85"/>
      <c r="S69" s="85"/>
      <c r="T69" s="85"/>
      <c r="U69" s="85"/>
      <c r="V69" s="85"/>
      <c r="W69" s="85"/>
      <c r="X69" s="85"/>
      <c r="Y69" s="85"/>
      <c r="Z69" s="85"/>
      <c r="AA69" s="85"/>
      <c r="AB69" s="85"/>
      <c r="AC69" s="85"/>
      <c r="AD69" s="85"/>
      <c r="AE69" s="85"/>
      <c r="AF69" s="85"/>
    </row>
    <row r="70" spans="1:32" ht="20.25" customHeight="1" x14ac:dyDescent="0.25">
      <c r="A70" s="300" t="s">
        <v>843</v>
      </c>
      <c r="B70" s="300"/>
      <c r="C70" s="300"/>
      <c r="D70" s="300"/>
      <c r="E70" s="300"/>
      <c r="F70" s="300"/>
      <c r="G70" s="300"/>
      <c r="H70" s="300"/>
      <c r="I70" s="300"/>
      <c r="J70" s="300"/>
      <c r="K70" s="85"/>
      <c r="L70" s="85"/>
      <c r="M70" s="85"/>
      <c r="N70" s="85"/>
      <c r="O70" s="85"/>
      <c r="P70" s="85"/>
      <c r="Q70" s="85"/>
      <c r="R70" s="85"/>
      <c r="S70" s="85"/>
      <c r="T70" s="85"/>
      <c r="U70" s="85"/>
      <c r="V70" s="85"/>
      <c r="W70" s="85"/>
      <c r="X70" s="85"/>
      <c r="Y70" s="85"/>
      <c r="Z70" s="85"/>
      <c r="AA70" s="85"/>
      <c r="AB70" s="85"/>
      <c r="AC70" s="85"/>
      <c r="AD70" s="85"/>
      <c r="AE70" s="85"/>
      <c r="AF70" s="85"/>
    </row>
    <row r="71" spans="1:32" x14ac:dyDescent="0.25">
      <c r="A71" s="94"/>
      <c r="B71" s="270" t="s">
        <v>853</v>
      </c>
      <c r="C71" s="270"/>
      <c r="D71" s="270"/>
      <c r="E71" s="270"/>
      <c r="F71" s="270"/>
      <c r="G71" s="270"/>
      <c r="H71" s="270"/>
      <c r="I71" s="270"/>
      <c r="J71" s="270"/>
      <c r="K71" s="85"/>
      <c r="L71" s="85"/>
      <c r="M71" s="85"/>
      <c r="N71" s="85"/>
      <c r="O71" s="85"/>
      <c r="P71" s="85"/>
      <c r="Q71" s="85"/>
      <c r="R71" s="85"/>
      <c r="S71" s="85"/>
      <c r="T71" s="85"/>
      <c r="U71" s="85"/>
      <c r="V71" s="85"/>
      <c r="W71" s="85"/>
      <c r="X71" s="85"/>
      <c r="Y71" s="85"/>
      <c r="Z71" s="85"/>
      <c r="AA71" s="85"/>
      <c r="AB71" s="85"/>
      <c r="AC71" s="85"/>
      <c r="AD71" s="85"/>
      <c r="AE71" s="85"/>
      <c r="AF71" s="85"/>
    </row>
    <row r="72" spans="1:32" ht="22.5" customHeight="1" x14ac:dyDescent="0.25">
      <c r="A72" s="98" t="s">
        <v>803</v>
      </c>
      <c r="B72" s="94" t="s">
        <v>854</v>
      </c>
      <c r="C72" s="94"/>
      <c r="D72" s="94"/>
      <c r="E72" s="94"/>
      <c r="F72" s="94"/>
      <c r="G72" s="94"/>
      <c r="H72" s="94"/>
      <c r="I72" s="94"/>
      <c r="J72" s="94"/>
      <c r="K72" s="85"/>
      <c r="L72" s="85"/>
      <c r="M72" s="85"/>
      <c r="N72" s="85"/>
      <c r="O72" s="85"/>
      <c r="P72" s="85"/>
      <c r="Q72" s="85"/>
      <c r="R72" s="85"/>
      <c r="S72" s="85"/>
      <c r="T72" s="85"/>
      <c r="U72" s="85"/>
      <c r="V72" s="85"/>
      <c r="W72" s="85"/>
      <c r="X72" s="85"/>
      <c r="Y72" s="85"/>
      <c r="Z72" s="85"/>
      <c r="AA72" s="85"/>
      <c r="AB72" s="85"/>
      <c r="AC72" s="85"/>
      <c r="AD72" s="85"/>
      <c r="AE72" s="85"/>
      <c r="AF72" s="85"/>
    </row>
    <row r="73" spans="1:32" ht="24" customHeight="1" x14ac:dyDescent="0.25">
      <c r="A73" s="94"/>
      <c r="B73" s="270" t="s">
        <v>855</v>
      </c>
      <c r="C73" s="270"/>
      <c r="D73" s="112"/>
      <c r="E73" s="94"/>
      <c r="F73" s="94"/>
      <c r="G73" s="94"/>
      <c r="H73" s="94"/>
      <c r="I73" s="94"/>
      <c r="J73" s="94"/>
      <c r="K73" s="85"/>
      <c r="L73" s="85"/>
      <c r="M73" s="85"/>
      <c r="N73" s="85"/>
      <c r="O73" s="85"/>
      <c r="P73" s="85"/>
      <c r="Q73" s="85"/>
      <c r="R73" s="85"/>
      <c r="S73" s="85"/>
      <c r="T73" s="85"/>
      <c r="U73" s="85"/>
      <c r="V73" s="85"/>
      <c r="W73" s="85"/>
      <c r="X73" s="85"/>
      <c r="Y73" s="85"/>
      <c r="Z73" s="85"/>
      <c r="AA73" s="85"/>
      <c r="AB73" s="85"/>
      <c r="AC73" s="85"/>
      <c r="AD73" s="85"/>
      <c r="AE73" s="85"/>
      <c r="AF73" s="85"/>
    </row>
    <row r="74" spans="1:32" ht="14.25" customHeight="1" x14ac:dyDescent="0.25">
      <c r="A74" s="98" t="s">
        <v>803</v>
      </c>
      <c r="B74" s="94" t="s">
        <v>856</v>
      </c>
      <c r="C74" s="94"/>
      <c r="D74" s="94"/>
      <c r="E74" s="94"/>
      <c r="F74" s="94"/>
      <c r="G74" s="94"/>
      <c r="H74" s="94"/>
      <c r="I74" s="94"/>
      <c r="J74" s="94"/>
      <c r="K74" s="85"/>
      <c r="L74" s="85"/>
      <c r="M74" s="85"/>
      <c r="N74" s="85"/>
      <c r="O74" s="85"/>
      <c r="P74" s="85"/>
      <c r="Q74" s="85"/>
      <c r="R74" s="85"/>
      <c r="S74" s="85"/>
      <c r="T74" s="85"/>
      <c r="U74" s="85"/>
      <c r="V74" s="85"/>
      <c r="W74" s="85"/>
      <c r="X74" s="85"/>
      <c r="Y74" s="85"/>
      <c r="Z74" s="85"/>
      <c r="AA74" s="85"/>
      <c r="AB74" s="85"/>
      <c r="AC74" s="85"/>
      <c r="AD74" s="85"/>
      <c r="AE74" s="85"/>
      <c r="AF74" s="85"/>
    </row>
    <row r="75" spans="1:32" ht="14.25" customHeight="1" x14ac:dyDescent="0.25">
      <c r="A75" s="94"/>
      <c r="B75" s="94" t="s">
        <v>848</v>
      </c>
      <c r="C75" s="94"/>
      <c r="D75" s="94"/>
      <c r="E75" s="94"/>
      <c r="F75" s="94"/>
      <c r="G75" s="94"/>
      <c r="H75" s="94"/>
      <c r="I75" s="94"/>
      <c r="J75" s="94"/>
      <c r="K75" s="85"/>
      <c r="L75" s="85"/>
      <c r="M75" s="85"/>
      <c r="N75" s="85"/>
      <c r="O75" s="85"/>
      <c r="P75" s="85"/>
      <c r="Q75" s="85"/>
      <c r="R75" s="85"/>
      <c r="S75" s="85"/>
      <c r="T75" s="85"/>
      <c r="U75" s="85"/>
      <c r="V75" s="85"/>
      <c r="W75" s="85"/>
      <c r="X75" s="85"/>
      <c r="Y75" s="85"/>
      <c r="Z75" s="85"/>
      <c r="AA75" s="85"/>
      <c r="AB75" s="85"/>
      <c r="AC75" s="85"/>
      <c r="AD75" s="85"/>
      <c r="AE75" s="85"/>
      <c r="AF75" s="85"/>
    </row>
    <row r="76" spans="1:32" ht="14.25" customHeight="1" x14ac:dyDescent="0.25">
      <c r="A76" s="94"/>
      <c r="B76" s="94" t="s">
        <v>857</v>
      </c>
      <c r="C76" s="94"/>
      <c r="D76" s="94"/>
      <c r="E76" s="94"/>
      <c r="F76" s="94"/>
      <c r="G76" s="94"/>
      <c r="H76" s="94"/>
      <c r="I76" s="94"/>
      <c r="J76" s="94"/>
      <c r="K76" s="85"/>
      <c r="L76" s="85"/>
      <c r="M76" s="85"/>
      <c r="N76" s="85"/>
      <c r="O76" s="85"/>
      <c r="P76" s="85"/>
      <c r="Q76" s="85"/>
      <c r="R76" s="85"/>
      <c r="S76" s="85"/>
      <c r="T76" s="85"/>
      <c r="U76" s="85"/>
      <c r="V76" s="85"/>
      <c r="W76" s="85"/>
      <c r="X76" s="85"/>
      <c r="Y76" s="85"/>
      <c r="Z76" s="85"/>
      <c r="AA76" s="85"/>
      <c r="AB76" s="85"/>
      <c r="AC76" s="85"/>
      <c r="AD76" s="85"/>
      <c r="AE76" s="85"/>
      <c r="AF76" s="85"/>
    </row>
    <row r="77" spans="1:32" ht="24.75" customHeight="1" x14ac:dyDescent="0.25">
      <c r="A77" s="94" t="s">
        <v>858</v>
      </c>
      <c r="B77" s="96"/>
      <c r="C77" s="94"/>
      <c r="D77" s="94"/>
      <c r="E77" s="94"/>
      <c r="F77" s="94"/>
      <c r="G77" s="94"/>
      <c r="H77" s="94"/>
      <c r="I77" s="94"/>
      <c r="J77" s="94"/>
      <c r="K77" s="85"/>
      <c r="L77" s="85"/>
      <c r="M77" s="85"/>
      <c r="N77" s="85"/>
      <c r="O77" s="85"/>
      <c r="P77" s="85"/>
      <c r="Q77" s="85"/>
      <c r="R77" s="85"/>
      <c r="S77" s="85"/>
      <c r="T77" s="85"/>
      <c r="U77" s="85"/>
      <c r="V77" s="85"/>
      <c r="W77" s="85"/>
      <c r="X77" s="85"/>
      <c r="Y77" s="85"/>
      <c r="Z77" s="85"/>
      <c r="AA77" s="85"/>
      <c r="AB77" s="85"/>
      <c r="AC77" s="85"/>
      <c r="AD77" s="85"/>
      <c r="AE77" s="85"/>
      <c r="AF77" s="85"/>
    </row>
    <row r="78" spans="1:32" ht="18.75" x14ac:dyDescent="0.3">
      <c r="A78" s="94"/>
      <c r="B78" s="94"/>
      <c r="C78" s="103"/>
      <c r="D78" s="98" t="s">
        <v>859</v>
      </c>
      <c r="E78" s="301"/>
      <c r="F78" s="301"/>
      <c r="G78" s="103" t="s">
        <v>830</v>
      </c>
      <c r="H78" s="94"/>
      <c r="I78" s="94"/>
      <c r="J78" s="94"/>
      <c r="K78" s="85"/>
      <c r="L78" s="85"/>
      <c r="M78" s="85"/>
      <c r="N78" s="85"/>
      <c r="O78" s="85"/>
      <c r="P78" s="85"/>
      <c r="Q78" s="85"/>
      <c r="R78" s="85"/>
      <c r="S78" s="85"/>
      <c r="T78" s="85"/>
      <c r="U78" s="85"/>
      <c r="V78" s="85"/>
      <c r="W78" s="85"/>
      <c r="X78" s="85"/>
      <c r="Y78" s="85"/>
      <c r="Z78" s="85"/>
      <c r="AA78" s="85"/>
      <c r="AB78" s="85"/>
      <c r="AC78" s="85"/>
      <c r="AD78" s="85"/>
      <c r="AE78" s="85"/>
      <c r="AF78" s="85"/>
    </row>
    <row r="79" spans="1:32" ht="18.75" x14ac:dyDescent="0.3">
      <c r="A79" s="94"/>
      <c r="B79" s="94"/>
      <c r="C79" s="94"/>
      <c r="D79" s="98"/>
      <c r="E79" s="122"/>
      <c r="F79" s="103"/>
      <c r="G79" s="94"/>
      <c r="H79" s="94"/>
      <c r="I79" s="94"/>
      <c r="J79" s="94"/>
      <c r="K79" s="85"/>
      <c r="L79" s="85"/>
      <c r="M79" s="85"/>
      <c r="N79" s="85"/>
      <c r="O79" s="85"/>
      <c r="P79" s="85"/>
      <c r="Q79" s="85"/>
      <c r="R79" s="85"/>
      <c r="S79" s="85"/>
      <c r="T79" s="85"/>
      <c r="U79" s="85"/>
      <c r="V79" s="85"/>
      <c r="W79" s="85"/>
      <c r="X79" s="85"/>
      <c r="Y79" s="85"/>
      <c r="Z79" s="85"/>
      <c r="AA79" s="85"/>
      <c r="AB79" s="85"/>
      <c r="AC79" s="85"/>
      <c r="AD79" s="85"/>
      <c r="AE79" s="85"/>
      <c r="AF79" s="85"/>
    </row>
    <row r="80" spans="1:32" x14ac:dyDescent="0.25">
      <c r="A80" s="98"/>
      <c r="B80" s="103"/>
      <c r="C80" s="94"/>
      <c r="D80" s="98"/>
      <c r="E80" s="114"/>
      <c r="F80" s="94"/>
      <c r="G80" s="94"/>
      <c r="H80" s="94"/>
      <c r="I80" s="112"/>
      <c r="J80" s="112"/>
      <c r="K80" s="85"/>
      <c r="L80" s="85"/>
      <c r="M80" s="85"/>
      <c r="N80" s="85"/>
      <c r="O80" s="85"/>
      <c r="P80" s="85"/>
      <c r="Q80" s="85"/>
      <c r="R80" s="85"/>
      <c r="S80" s="85"/>
      <c r="T80" s="85"/>
      <c r="U80" s="85"/>
      <c r="V80" s="85"/>
      <c r="W80" s="85"/>
      <c r="X80" s="85"/>
      <c r="Y80" s="85"/>
      <c r="Z80" s="85"/>
      <c r="AA80" s="85"/>
      <c r="AB80" s="85"/>
      <c r="AC80" s="85"/>
      <c r="AD80" s="85"/>
      <c r="AE80" s="85"/>
      <c r="AF80" s="85"/>
    </row>
    <row r="81" spans="1:32" ht="24.75" customHeight="1" x14ac:dyDescent="0.3">
      <c r="A81" s="98"/>
      <c r="B81" s="103"/>
      <c r="C81" s="94"/>
      <c r="D81" s="299" t="s">
        <v>860</v>
      </c>
      <c r="E81" s="299"/>
      <c r="F81" s="299"/>
      <c r="G81" s="299"/>
      <c r="H81" s="94"/>
      <c r="I81" s="112"/>
      <c r="J81" s="112"/>
      <c r="K81" s="85"/>
      <c r="L81" s="85"/>
      <c r="M81" s="85"/>
      <c r="N81" s="85"/>
      <c r="O81" s="85"/>
      <c r="P81" s="85"/>
      <c r="Q81" s="85"/>
      <c r="R81" s="85"/>
      <c r="S81" s="85"/>
      <c r="T81" s="85"/>
      <c r="U81" s="85"/>
      <c r="V81" s="85"/>
      <c r="W81" s="85"/>
      <c r="X81" s="85"/>
      <c r="Y81" s="85"/>
      <c r="Z81" s="85"/>
      <c r="AA81" s="85"/>
      <c r="AB81" s="85"/>
      <c r="AC81" s="85"/>
      <c r="AD81" s="85"/>
      <c r="AE81" s="85"/>
      <c r="AF81" s="85"/>
    </row>
    <row r="82" spans="1:32" ht="39" customHeight="1" x14ac:dyDescent="0.25">
      <c r="A82" s="123">
        <v>1</v>
      </c>
      <c r="B82" s="288" t="s">
        <v>861</v>
      </c>
      <c r="C82" s="289"/>
      <c r="D82" s="289"/>
      <c r="E82" s="289"/>
      <c r="F82" s="290"/>
      <c r="G82" s="291"/>
      <c r="H82" s="292"/>
      <c r="I82" s="292"/>
      <c r="J82" s="124" t="s">
        <v>830</v>
      </c>
      <c r="K82" s="85"/>
      <c r="L82" s="85"/>
      <c r="M82" s="85"/>
      <c r="N82" s="85"/>
      <c r="O82" s="85"/>
      <c r="P82" s="85"/>
      <c r="Q82" s="85"/>
      <c r="R82" s="85"/>
      <c r="S82" s="85"/>
      <c r="T82" s="85"/>
      <c r="U82" s="85"/>
      <c r="V82" s="85"/>
      <c r="W82" s="85"/>
      <c r="X82" s="85"/>
      <c r="Y82" s="85"/>
      <c r="Z82" s="85"/>
      <c r="AA82" s="85"/>
      <c r="AB82" s="85"/>
      <c r="AC82" s="85"/>
      <c r="AD82" s="85"/>
      <c r="AE82" s="85"/>
      <c r="AF82" s="85"/>
    </row>
    <row r="83" spans="1:32" ht="24" customHeight="1" x14ac:dyDescent="0.25">
      <c r="A83" s="125">
        <v>2</v>
      </c>
      <c r="B83" s="288" t="s">
        <v>862</v>
      </c>
      <c r="C83" s="289"/>
      <c r="D83" s="289"/>
      <c r="E83" s="289"/>
      <c r="F83" s="290"/>
      <c r="G83" s="291"/>
      <c r="H83" s="292"/>
      <c r="I83" s="292"/>
      <c r="J83" s="124" t="s">
        <v>830</v>
      </c>
      <c r="K83" s="85"/>
      <c r="L83" s="85"/>
      <c r="M83" s="85"/>
      <c r="N83" s="85"/>
      <c r="O83" s="85"/>
      <c r="P83" s="85"/>
      <c r="Q83" s="85"/>
      <c r="R83" s="85"/>
      <c r="S83" s="85"/>
      <c r="T83" s="85"/>
      <c r="U83" s="85"/>
      <c r="V83" s="85"/>
      <c r="W83" s="85"/>
      <c r="X83" s="85"/>
      <c r="Y83" s="85"/>
      <c r="Z83" s="85"/>
      <c r="AA83" s="85"/>
      <c r="AB83" s="85"/>
      <c r="AC83" s="85"/>
      <c r="AD83" s="85"/>
      <c r="AE83" s="85"/>
      <c r="AF83" s="85"/>
    </row>
    <row r="84" spans="1:32" ht="24" customHeight="1" x14ac:dyDescent="0.35">
      <c r="A84" s="125">
        <v>3</v>
      </c>
      <c r="B84" s="288" t="s">
        <v>863</v>
      </c>
      <c r="C84" s="289"/>
      <c r="D84" s="289"/>
      <c r="E84" s="289"/>
      <c r="F84" s="290"/>
      <c r="G84" s="291"/>
      <c r="H84" s="292"/>
      <c r="I84" s="292"/>
      <c r="J84" s="124" t="s">
        <v>830</v>
      </c>
      <c r="K84" s="126"/>
      <c r="L84" s="85"/>
      <c r="M84" s="85"/>
      <c r="N84" s="85"/>
      <c r="O84" s="85"/>
      <c r="P84" s="85"/>
      <c r="Q84" s="85"/>
      <c r="R84" s="85"/>
      <c r="S84" s="85"/>
      <c r="T84" s="85"/>
      <c r="U84" s="85"/>
      <c r="V84" s="85"/>
      <c r="W84" s="85"/>
      <c r="X84" s="85"/>
      <c r="Y84" s="85"/>
      <c r="Z84" s="85"/>
      <c r="AA84" s="85"/>
      <c r="AB84" s="85"/>
      <c r="AC84" s="85"/>
      <c r="AD84" s="85"/>
      <c r="AE84" s="85"/>
      <c r="AF84" s="85"/>
    </row>
    <row r="85" spans="1:32" ht="29.25" customHeight="1" x14ac:dyDescent="0.35">
      <c r="A85" s="125">
        <v>4</v>
      </c>
      <c r="B85" s="288" t="s">
        <v>864</v>
      </c>
      <c r="C85" s="289"/>
      <c r="D85" s="289"/>
      <c r="E85" s="289"/>
      <c r="F85" s="290"/>
      <c r="G85" s="291"/>
      <c r="H85" s="292"/>
      <c r="I85" s="292"/>
      <c r="J85" s="124" t="s">
        <v>830</v>
      </c>
      <c r="K85" s="127"/>
      <c r="L85" s="127"/>
      <c r="M85" s="128"/>
      <c r="N85" s="85"/>
      <c r="O85" s="85"/>
      <c r="P85" s="85"/>
      <c r="Q85" s="85"/>
      <c r="R85" s="85"/>
      <c r="S85" s="85"/>
      <c r="T85" s="85"/>
      <c r="U85" s="85"/>
      <c r="V85" s="85"/>
      <c r="W85" s="85"/>
      <c r="X85" s="85"/>
      <c r="Y85" s="85"/>
      <c r="Z85" s="85"/>
      <c r="AA85" s="85"/>
      <c r="AB85" s="85"/>
      <c r="AC85" s="85"/>
      <c r="AD85" s="85"/>
      <c r="AE85" s="85"/>
      <c r="AF85" s="85"/>
    </row>
    <row r="86" spans="1:32" ht="24" customHeight="1" x14ac:dyDescent="0.35">
      <c r="A86" s="125">
        <v>5</v>
      </c>
      <c r="B86" s="288" t="s">
        <v>865</v>
      </c>
      <c r="C86" s="289"/>
      <c r="D86" s="289"/>
      <c r="E86" s="289"/>
      <c r="F86" s="290"/>
      <c r="G86" s="291"/>
      <c r="H86" s="292"/>
      <c r="I86" s="292"/>
      <c r="J86" s="124" t="s">
        <v>830</v>
      </c>
      <c r="K86" s="126"/>
      <c r="L86" s="85"/>
      <c r="M86" s="85"/>
      <c r="N86" s="85"/>
      <c r="O86" s="85"/>
      <c r="P86" s="85"/>
      <c r="Q86" s="85"/>
      <c r="R86" s="85"/>
      <c r="S86" s="85"/>
      <c r="T86" s="85"/>
      <c r="U86" s="85"/>
      <c r="V86" s="85"/>
      <c r="W86" s="85"/>
      <c r="X86" s="85"/>
      <c r="Y86" s="85"/>
      <c r="Z86" s="85"/>
      <c r="AA86" s="85"/>
      <c r="AB86" s="85"/>
      <c r="AC86" s="85"/>
      <c r="AD86" s="85"/>
      <c r="AE86" s="85"/>
      <c r="AF86" s="85"/>
    </row>
    <row r="87" spans="1:32" ht="24" hidden="1" customHeight="1" x14ac:dyDescent="0.35">
      <c r="A87" s="125"/>
      <c r="B87" s="129"/>
      <c r="C87" s="129"/>
      <c r="D87" s="129"/>
      <c r="E87" s="129"/>
      <c r="F87" s="130"/>
      <c r="G87" s="131"/>
      <c r="H87" s="131"/>
      <c r="I87" s="131"/>
      <c r="J87" s="124"/>
      <c r="K87" s="126"/>
      <c r="L87" s="85"/>
      <c r="M87" s="85"/>
      <c r="N87" s="85"/>
      <c r="O87" s="85"/>
      <c r="P87" s="85"/>
      <c r="Q87" s="85"/>
      <c r="R87" s="85"/>
      <c r="S87" s="85"/>
      <c r="T87" s="85"/>
      <c r="U87" s="85"/>
      <c r="V87" s="85"/>
      <c r="W87" s="85"/>
      <c r="X87" s="85"/>
      <c r="Y87" s="85"/>
      <c r="Z87" s="85"/>
      <c r="AA87" s="85"/>
      <c r="AB87" s="85"/>
      <c r="AC87" s="85"/>
      <c r="AD87" s="85"/>
      <c r="AE87" s="85"/>
      <c r="AF87" s="85"/>
    </row>
    <row r="88" spans="1:32" ht="24" hidden="1" customHeight="1" x14ac:dyDescent="0.35">
      <c r="A88" s="125">
        <v>3</v>
      </c>
      <c r="B88" s="288" t="s">
        <v>866</v>
      </c>
      <c r="C88" s="289"/>
      <c r="D88" s="289"/>
      <c r="E88" s="289"/>
      <c r="F88" s="290"/>
      <c r="G88" s="291">
        <v>43902317.229999997</v>
      </c>
      <c r="H88" s="292"/>
      <c r="I88" s="292"/>
      <c r="J88" s="124" t="s">
        <v>830</v>
      </c>
      <c r="K88" s="126"/>
      <c r="L88" s="85"/>
      <c r="M88" s="85"/>
      <c r="N88" s="85"/>
      <c r="O88" s="85"/>
      <c r="P88" s="85"/>
      <c r="Q88" s="85"/>
      <c r="R88" s="85"/>
      <c r="S88" s="85"/>
      <c r="T88" s="85"/>
      <c r="U88" s="85"/>
      <c r="V88" s="85"/>
      <c r="W88" s="85"/>
      <c r="X88" s="85"/>
      <c r="Y88" s="85"/>
      <c r="Z88" s="85"/>
      <c r="AA88" s="85"/>
      <c r="AB88" s="85"/>
      <c r="AC88" s="85"/>
      <c r="AD88" s="85"/>
      <c r="AE88" s="85"/>
      <c r="AF88" s="85"/>
    </row>
    <row r="89" spans="1:32" ht="24" hidden="1" customHeight="1" x14ac:dyDescent="0.35">
      <c r="A89" s="125">
        <v>4</v>
      </c>
      <c r="B89" s="288" t="s">
        <v>867</v>
      </c>
      <c r="C89" s="289"/>
      <c r="D89" s="289"/>
      <c r="E89" s="289"/>
      <c r="F89" s="290"/>
      <c r="G89" s="291">
        <v>1317069.54</v>
      </c>
      <c r="H89" s="292"/>
      <c r="I89" s="292"/>
      <c r="J89" s="124" t="s">
        <v>830</v>
      </c>
      <c r="K89" s="127"/>
      <c r="L89" s="127"/>
      <c r="M89" s="128"/>
      <c r="N89" s="85"/>
      <c r="O89" s="85"/>
      <c r="P89" s="85"/>
      <c r="Q89" s="85"/>
      <c r="R89" s="85"/>
      <c r="S89" s="85"/>
      <c r="T89" s="85"/>
      <c r="U89" s="85"/>
      <c r="V89" s="85"/>
      <c r="W89" s="85"/>
      <c r="X89" s="85"/>
      <c r="Y89" s="85"/>
      <c r="Z89" s="85"/>
      <c r="AA89" s="85"/>
      <c r="AB89" s="85"/>
      <c r="AC89" s="85"/>
      <c r="AD89" s="85"/>
      <c r="AE89" s="85"/>
      <c r="AF89" s="85"/>
    </row>
    <row r="90" spans="1:32" ht="24" hidden="1" customHeight="1" x14ac:dyDescent="0.35">
      <c r="A90" s="125">
        <v>5</v>
      </c>
      <c r="B90" s="288" t="s">
        <v>868</v>
      </c>
      <c r="C90" s="289"/>
      <c r="D90" s="289"/>
      <c r="E90" s="289"/>
      <c r="F90" s="290"/>
      <c r="G90" s="291">
        <v>0</v>
      </c>
      <c r="H90" s="292"/>
      <c r="I90" s="292"/>
      <c r="J90" s="124" t="s">
        <v>830</v>
      </c>
      <c r="K90" s="126"/>
      <c r="L90" s="85"/>
      <c r="M90" s="85"/>
      <c r="N90" s="85"/>
      <c r="O90" s="85"/>
      <c r="P90" s="85"/>
      <c r="Q90" s="85"/>
      <c r="R90" s="85"/>
      <c r="S90" s="85"/>
      <c r="T90" s="85"/>
      <c r="U90" s="85"/>
      <c r="V90" s="85"/>
      <c r="W90" s="85"/>
      <c r="X90" s="85"/>
      <c r="Y90" s="85"/>
      <c r="Z90" s="85"/>
      <c r="AA90" s="85"/>
      <c r="AB90" s="85"/>
      <c r="AC90" s="85"/>
      <c r="AD90" s="85"/>
      <c r="AE90" s="85"/>
      <c r="AF90" s="85"/>
    </row>
    <row r="91" spans="1:32" ht="24" hidden="1" customHeight="1" x14ac:dyDescent="0.35">
      <c r="A91" s="125"/>
      <c r="B91" s="129"/>
      <c r="C91" s="129"/>
      <c r="D91" s="129"/>
      <c r="E91" s="129"/>
      <c r="F91" s="130"/>
      <c r="G91" s="131"/>
      <c r="H91" s="131"/>
      <c r="I91" s="131"/>
      <c r="J91" s="124"/>
      <c r="K91" s="126"/>
      <c r="L91" s="85"/>
      <c r="M91" s="85"/>
      <c r="N91" s="85"/>
      <c r="O91" s="85"/>
      <c r="P91" s="85"/>
      <c r="Q91" s="85"/>
      <c r="R91" s="85"/>
      <c r="S91" s="85"/>
      <c r="T91" s="85"/>
      <c r="U91" s="85"/>
      <c r="V91" s="85"/>
      <c r="W91" s="85"/>
      <c r="X91" s="85"/>
      <c r="Y91" s="85"/>
      <c r="Z91" s="85"/>
      <c r="AA91" s="85"/>
      <c r="AB91" s="85"/>
      <c r="AC91" s="85"/>
      <c r="AD91" s="85"/>
      <c r="AE91" s="85"/>
      <c r="AF91" s="85"/>
    </row>
    <row r="92" spans="1:32" ht="34.5" customHeight="1" x14ac:dyDescent="0.35">
      <c r="A92" s="125">
        <v>6</v>
      </c>
      <c r="B92" s="288" t="s">
        <v>869</v>
      </c>
      <c r="C92" s="289"/>
      <c r="D92" s="289"/>
      <c r="E92" s="289"/>
      <c r="F92" s="290"/>
      <c r="G92" s="291"/>
      <c r="H92" s="292"/>
      <c r="I92" s="292"/>
      <c r="J92" s="124" t="s">
        <v>830</v>
      </c>
      <c r="K92" s="132"/>
      <c r="L92" s="133"/>
      <c r="M92" s="128"/>
      <c r="N92" s="85"/>
      <c r="O92" s="85"/>
      <c r="P92" s="85"/>
      <c r="Q92" s="85"/>
      <c r="R92" s="85"/>
      <c r="S92" s="85"/>
      <c r="T92" s="85"/>
      <c r="U92" s="85"/>
      <c r="V92" s="85"/>
      <c r="W92" s="85"/>
      <c r="X92" s="85"/>
      <c r="Y92" s="85"/>
      <c r="Z92" s="85"/>
      <c r="AA92" s="85"/>
      <c r="AB92" s="85"/>
      <c r="AC92" s="85"/>
      <c r="AD92" s="85"/>
      <c r="AE92" s="85"/>
      <c r="AF92" s="85"/>
    </row>
    <row r="93" spans="1:32" ht="24" hidden="1" customHeight="1" x14ac:dyDescent="0.35">
      <c r="A93" s="134">
        <v>7</v>
      </c>
      <c r="B93" s="288" t="s">
        <v>870</v>
      </c>
      <c r="C93" s="289"/>
      <c r="D93" s="289"/>
      <c r="E93" s="289"/>
      <c r="F93" s="290"/>
      <c r="G93" s="291">
        <v>0</v>
      </c>
      <c r="H93" s="292"/>
      <c r="I93" s="292"/>
      <c r="J93" s="124" t="s">
        <v>830</v>
      </c>
      <c r="K93" s="132"/>
      <c r="L93" s="133"/>
      <c r="M93" s="128"/>
      <c r="N93" s="85"/>
      <c r="O93" s="85"/>
      <c r="P93" s="85"/>
      <c r="Q93" s="85"/>
      <c r="R93" s="85"/>
      <c r="S93" s="85"/>
      <c r="T93" s="85"/>
      <c r="U93" s="85"/>
      <c r="V93" s="85"/>
      <c r="W93" s="85"/>
      <c r="X93" s="85"/>
      <c r="Y93" s="85"/>
      <c r="Z93" s="85"/>
      <c r="AA93" s="85"/>
      <c r="AB93" s="85"/>
      <c r="AC93" s="85"/>
      <c r="AD93" s="85"/>
      <c r="AE93" s="85"/>
      <c r="AF93" s="85"/>
    </row>
    <row r="94" spans="1:32" ht="24" customHeight="1" x14ac:dyDescent="0.25">
      <c r="A94" s="135"/>
      <c r="B94" s="293" t="s">
        <v>871</v>
      </c>
      <c r="C94" s="294"/>
      <c r="D94" s="294"/>
      <c r="E94" s="294"/>
      <c r="F94" s="295"/>
      <c r="G94" s="296"/>
      <c r="H94" s="297"/>
      <c r="I94" s="297"/>
      <c r="J94" s="136" t="s">
        <v>830</v>
      </c>
      <c r="K94" s="137"/>
      <c r="L94" s="85"/>
      <c r="M94" s="85"/>
      <c r="N94" s="85"/>
      <c r="O94" s="85"/>
      <c r="P94" s="85"/>
      <c r="Q94" s="85"/>
      <c r="R94" s="85"/>
      <c r="S94" s="85"/>
      <c r="T94" s="85"/>
      <c r="U94" s="85"/>
      <c r="V94" s="85"/>
      <c r="W94" s="85"/>
      <c r="X94" s="85"/>
      <c r="Y94" s="85"/>
      <c r="Z94" s="85"/>
      <c r="AA94" s="85"/>
      <c r="AB94" s="85"/>
      <c r="AC94" s="85"/>
      <c r="AD94" s="85"/>
      <c r="AE94" s="85"/>
      <c r="AF94" s="85"/>
    </row>
    <row r="95" spans="1:32" s="142" customFormat="1" ht="15.75" customHeight="1" x14ac:dyDescent="0.15">
      <c r="A95" s="138"/>
      <c r="B95" s="139"/>
      <c r="C95" s="139"/>
      <c r="D95" s="139"/>
      <c r="E95" s="139"/>
      <c r="F95" s="139"/>
      <c r="G95" s="140"/>
      <c r="H95" s="140"/>
      <c r="I95" s="140"/>
      <c r="J95" s="139"/>
      <c r="K95" s="141"/>
      <c r="L95" s="141"/>
      <c r="M95" s="141"/>
      <c r="N95" s="141"/>
      <c r="O95" s="141"/>
      <c r="P95" s="141"/>
      <c r="Q95" s="141"/>
      <c r="R95" s="141"/>
      <c r="S95" s="141"/>
      <c r="T95" s="141"/>
      <c r="U95" s="141"/>
      <c r="V95" s="141"/>
      <c r="W95" s="141"/>
      <c r="X95" s="141"/>
      <c r="Y95" s="141"/>
      <c r="Z95" s="141"/>
      <c r="AA95" s="141"/>
      <c r="AB95" s="141"/>
      <c r="AC95" s="141"/>
      <c r="AD95" s="141"/>
      <c r="AE95" s="141"/>
      <c r="AF95" s="141"/>
    </row>
    <row r="96" spans="1:32" ht="21" x14ac:dyDescent="0.35">
      <c r="A96" s="102">
        <v>5</v>
      </c>
      <c r="B96" s="275" t="s">
        <v>872</v>
      </c>
      <c r="C96" s="275"/>
      <c r="D96" s="275"/>
      <c r="E96" s="275"/>
      <c r="F96" s="275"/>
      <c r="G96" s="275"/>
      <c r="H96" s="275"/>
      <c r="I96" s="275"/>
      <c r="J96" s="275"/>
      <c r="K96" s="85"/>
      <c r="L96" s="85"/>
      <c r="M96" s="143"/>
      <c r="N96" s="85"/>
      <c r="O96" s="85"/>
      <c r="P96" s="85"/>
      <c r="Q96" s="85"/>
      <c r="R96" s="85"/>
      <c r="S96" s="85"/>
      <c r="T96" s="85"/>
      <c r="U96" s="85"/>
      <c r="V96" s="85"/>
      <c r="W96" s="85"/>
      <c r="X96" s="85"/>
      <c r="Y96" s="85"/>
      <c r="Z96" s="85"/>
      <c r="AA96" s="85"/>
      <c r="AB96" s="85"/>
      <c r="AC96" s="85"/>
      <c r="AD96" s="85"/>
      <c r="AE96" s="85"/>
      <c r="AF96" s="85"/>
    </row>
    <row r="97" spans="1:32" x14ac:dyDescent="0.25">
      <c r="A97" s="103" t="s">
        <v>873</v>
      </c>
      <c r="B97" s="103"/>
      <c r="C97" s="103"/>
      <c r="D97" s="103"/>
      <c r="E97" s="103"/>
      <c r="F97" s="103"/>
      <c r="G97" s="103"/>
      <c r="H97" s="94"/>
      <c r="I97" s="103"/>
      <c r="J97" s="103"/>
      <c r="K97" s="85"/>
      <c r="L97" s="85"/>
      <c r="M97" s="85"/>
      <c r="N97" s="85"/>
      <c r="O97" s="85"/>
      <c r="P97" s="85"/>
      <c r="Q97" s="85"/>
      <c r="R97" s="85"/>
      <c r="S97" s="85"/>
      <c r="T97" s="85"/>
      <c r="U97" s="85"/>
      <c r="V97" s="85"/>
      <c r="W97" s="85"/>
      <c r="X97" s="85"/>
      <c r="Y97" s="85"/>
      <c r="Z97" s="85"/>
      <c r="AA97" s="85"/>
      <c r="AB97" s="85"/>
      <c r="AC97" s="85"/>
      <c r="AD97" s="85"/>
      <c r="AE97" s="85"/>
      <c r="AF97" s="85"/>
    </row>
    <row r="98" spans="1:32" x14ac:dyDescent="0.25">
      <c r="A98" s="94" t="s">
        <v>874</v>
      </c>
      <c r="B98" s="94"/>
      <c r="C98" s="94"/>
      <c r="D98" s="94"/>
      <c r="E98" s="94"/>
      <c r="F98" s="94"/>
      <c r="G98" s="94"/>
      <c r="H98" s="94"/>
      <c r="I98" s="94"/>
      <c r="J98" s="94"/>
      <c r="K98" s="85"/>
      <c r="L98" s="85"/>
      <c r="M98" s="85"/>
      <c r="N98" s="85"/>
      <c r="O98" s="85"/>
      <c r="P98" s="85"/>
      <c r="Q98" s="85"/>
      <c r="R98" s="85"/>
      <c r="S98" s="85"/>
      <c r="T98" s="85"/>
      <c r="U98" s="85"/>
      <c r="V98" s="85"/>
      <c r="W98" s="85"/>
      <c r="X98" s="85"/>
      <c r="Y98" s="85"/>
      <c r="Z98" s="85"/>
      <c r="AA98" s="85"/>
      <c r="AB98" s="85"/>
      <c r="AC98" s="85"/>
      <c r="AD98" s="85"/>
      <c r="AE98" s="85"/>
      <c r="AF98" s="85"/>
    </row>
    <row r="99" spans="1:32" x14ac:dyDescent="0.25">
      <c r="A99" s="94"/>
      <c r="B99" s="94"/>
      <c r="C99" s="94"/>
      <c r="D99" s="94"/>
      <c r="E99" s="94"/>
      <c r="F99" s="94"/>
      <c r="G99" s="94"/>
      <c r="H99" s="94"/>
      <c r="I99" s="94"/>
      <c r="J99" s="94"/>
      <c r="K99" s="85"/>
      <c r="L99" s="85"/>
      <c r="M99" s="85"/>
      <c r="N99" s="85"/>
      <c r="O99" s="85"/>
      <c r="P99" s="85"/>
      <c r="Q99" s="85"/>
      <c r="R99" s="85"/>
      <c r="S99" s="85"/>
      <c r="T99" s="85"/>
      <c r="U99" s="85"/>
      <c r="V99" s="85"/>
      <c r="W99" s="85"/>
      <c r="X99" s="85"/>
      <c r="Y99" s="85"/>
      <c r="Z99" s="85"/>
      <c r="AA99" s="85"/>
      <c r="AB99" s="85"/>
      <c r="AC99" s="85"/>
      <c r="AD99" s="85"/>
      <c r="AE99" s="85"/>
      <c r="AF99" s="85"/>
    </row>
    <row r="100" spans="1:32" x14ac:dyDescent="0.25">
      <c r="A100" s="94"/>
      <c r="B100" s="94"/>
      <c r="C100" s="94"/>
      <c r="D100" s="94"/>
      <c r="E100" s="94"/>
      <c r="F100" s="94"/>
      <c r="G100" s="94"/>
      <c r="H100" s="94"/>
      <c r="I100" s="94"/>
      <c r="J100" s="94"/>
      <c r="K100" s="85"/>
      <c r="L100" s="85"/>
      <c r="M100" s="85"/>
      <c r="N100" s="85"/>
      <c r="O100" s="85"/>
      <c r="P100" s="85"/>
      <c r="Q100" s="85"/>
      <c r="R100" s="85"/>
      <c r="S100" s="85"/>
      <c r="T100" s="85"/>
      <c r="U100" s="85"/>
      <c r="V100" s="85"/>
      <c r="W100" s="85"/>
      <c r="X100" s="85"/>
      <c r="Y100" s="85"/>
      <c r="Z100" s="85"/>
      <c r="AA100" s="85"/>
      <c r="AB100" s="85"/>
      <c r="AC100" s="85"/>
      <c r="AD100" s="85"/>
      <c r="AE100" s="85"/>
      <c r="AF100" s="85"/>
    </row>
    <row r="101" spans="1:32" ht="21" x14ac:dyDescent="0.35">
      <c r="A101" s="94"/>
      <c r="B101" s="298" t="s">
        <v>875</v>
      </c>
      <c r="C101" s="298"/>
      <c r="D101" s="298"/>
      <c r="E101" s="298"/>
      <c r="F101" s="298"/>
      <c r="G101" s="298"/>
      <c r="H101" s="298"/>
      <c r="I101" s="298"/>
      <c r="J101" s="298"/>
      <c r="K101" s="85"/>
      <c r="L101" s="85"/>
      <c r="M101" s="85"/>
      <c r="N101" s="85"/>
      <c r="O101" s="85"/>
      <c r="P101" s="85"/>
      <c r="Q101" s="85"/>
      <c r="R101" s="85"/>
      <c r="S101" s="85"/>
      <c r="T101" s="85"/>
      <c r="U101" s="85"/>
      <c r="V101" s="85"/>
      <c r="W101" s="85"/>
      <c r="X101" s="85"/>
      <c r="Y101" s="85"/>
      <c r="Z101" s="85"/>
      <c r="AA101" s="85"/>
      <c r="AB101" s="85"/>
      <c r="AC101" s="85"/>
      <c r="AD101" s="85"/>
      <c r="AE101" s="85"/>
      <c r="AF101" s="85"/>
    </row>
    <row r="102" spans="1:32" ht="21" x14ac:dyDescent="0.35">
      <c r="A102" s="94"/>
      <c r="B102" s="145"/>
      <c r="C102" s="146"/>
      <c r="D102" s="146" t="s">
        <v>876</v>
      </c>
      <c r="E102" s="147"/>
      <c r="F102" s="94" t="s">
        <v>830</v>
      </c>
      <c r="G102" s="94"/>
      <c r="H102" s="94"/>
      <c r="I102" s="94"/>
      <c r="J102" s="94"/>
      <c r="K102" s="85"/>
      <c r="L102" s="85"/>
      <c r="M102" s="85"/>
      <c r="N102" s="85"/>
      <c r="O102" s="85"/>
      <c r="P102" s="85"/>
      <c r="Q102" s="85"/>
      <c r="R102" s="85"/>
      <c r="S102" s="85"/>
      <c r="T102" s="85"/>
      <c r="U102" s="85"/>
      <c r="V102" s="85"/>
      <c r="W102" s="85"/>
      <c r="X102" s="85"/>
      <c r="Y102" s="85"/>
      <c r="Z102" s="85"/>
      <c r="AA102" s="85"/>
      <c r="AB102" s="85"/>
      <c r="AC102" s="85"/>
      <c r="AD102" s="85"/>
      <c r="AE102" s="85"/>
      <c r="AF102" s="85"/>
    </row>
    <row r="103" spans="1:32" s="142" customFormat="1" ht="9" x14ac:dyDescent="0.15">
      <c r="A103" s="148"/>
      <c r="B103" s="149"/>
      <c r="C103" s="149"/>
      <c r="D103" s="150"/>
      <c r="E103" s="148"/>
      <c r="F103" s="148"/>
      <c r="G103" s="148"/>
      <c r="H103" s="148"/>
      <c r="I103" s="148"/>
      <c r="J103" s="151"/>
      <c r="K103" s="141"/>
      <c r="L103" s="141"/>
      <c r="M103" s="141"/>
      <c r="N103" s="141"/>
      <c r="O103" s="141"/>
      <c r="P103" s="141"/>
      <c r="Q103" s="141"/>
      <c r="R103" s="141"/>
      <c r="S103" s="141"/>
      <c r="T103" s="141"/>
      <c r="U103" s="141"/>
      <c r="V103" s="141"/>
      <c r="W103" s="141"/>
      <c r="X103" s="141"/>
      <c r="Y103" s="141"/>
      <c r="Z103" s="141"/>
      <c r="AA103" s="141"/>
      <c r="AB103" s="141"/>
      <c r="AC103" s="141"/>
      <c r="AD103" s="141"/>
      <c r="AE103" s="141"/>
      <c r="AF103" s="141"/>
    </row>
    <row r="104" spans="1:32" ht="21" x14ac:dyDescent="0.35">
      <c r="A104" s="102">
        <v>6</v>
      </c>
      <c r="B104" s="275" t="s">
        <v>877</v>
      </c>
      <c r="C104" s="275"/>
      <c r="D104" s="275"/>
      <c r="E104" s="275"/>
      <c r="F104" s="275"/>
      <c r="G104" s="275"/>
      <c r="H104" s="275"/>
      <c r="I104" s="275"/>
      <c r="J104" s="275"/>
      <c r="K104" s="85"/>
      <c r="L104" s="85"/>
      <c r="M104" s="143"/>
      <c r="N104" s="85"/>
      <c r="O104" s="85"/>
      <c r="P104" s="85"/>
      <c r="Q104" s="85"/>
      <c r="R104" s="85"/>
      <c r="S104" s="85"/>
      <c r="T104" s="85"/>
      <c r="U104" s="85"/>
      <c r="V104" s="85"/>
      <c r="W104" s="85"/>
      <c r="X104" s="85"/>
      <c r="Y104" s="85"/>
      <c r="Z104" s="85"/>
      <c r="AA104" s="85"/>
      <c r="AB104" s="85"/>
      <c r="AC104" s="85"/>
      <c r="AD104" s="85"/>
      <c r="AE104" s="85"/>
      <c r="AF104" s="85"/>
    </row>
    <row r="105" spans="1:32" ht="28.5" customHeight="1" x14ac:dyDescent="0.25">
      <c r="A105" s="94" t="s">
        <v>878</v>
      </c>
      <c r="B105" s="94"/>
      <c r="C105" s="94"/>
      <c r="D105" s="94"/>
      <c r="E105" s="152">
        <v>0.17269999999999999</v>
      </c>
      <c r="F105" s="106"/>
      <c r="G105" s="106"/>
      <c r="H105" s="106"/>
      <c r="I105" s="153"/>
      <c r="J105" s="153"/>
      <c r="K105" s="85"/>
      <c r="L105" s="85"/>
      <c r="M105" s="85"/>
      <c r="N105" s="85"/>
      <c r="O105" s="85"/>
      <c r="P105" s="85"/>
      <c r="Q105" s="85"/>
      <c r="R105" s="85"/>
      <c r="S105" s="85"/>
      <c r="T105" s="85"/>
      <c r="U105" s="85"/>
      <c r="V105" s="85"/>
      <c r="W105" s="85"/>
      <c r="X105" s="85"/>
      <c r="Y105" s="85"/>
      <c r="Z105" s="85"/>
      <c r="AA105" s="85"/>
      <c r="AB105" s="85"/>
      <c r="AC105" s="85"/>
      <c r="AD105" s="85"/>
      <c r="AE105" s="85"/>
      <c r="AF105" s="85"/>
    </row>
    <row r="106" spans="1:32" ht="21" x14ac:dyDescent="0.35">
      <c r="A106" s="103"/>
      <c r="B106" s="103"/>
      <c r="C106" s="144"/>
      <c r="D106" s="146" t="s">
        <v>879</v>
      </c>
      <c r="E106" s="94" t="s">
        <v>880</v>
      </c>
      <c r="F106" s="154">
        <f>E105</f>
        <v>0.17269999999999999</v>
      </c>
      <c r="G106" s="94"/>
      <c r="H106" s="94"/>
      <c r="I106" s="103"/>
      <c r="J106" s="103"/>
      <c r="K106" s="85"/>
      <c r="L106" s="85"/>
      <c r="M106" s="85"/>
      <c r="N106" s="85"/>
      <c r="O106" s="85"/>
      <c r="P106" s="85"/>
      <c r="Q106" s="85"/>
      <c r="R106" s="85"/>
      <c r="S106" s="85"/>
      <c r="T106" s="85"/>
      <c r="U106" s="85"/>
      <c r="V106" s="85"/>
      <c r="W106" s="85"/>
      <c r="X106" s="85"/>
      <c r="Y106" s="85"/>
      <c r="Z106" s="85"/>
      <c r="AA106" s="85"/>
      <c r="AB106" s="85"/>
      <c r="AC106" s="85"/>
      <c r="AD106" s="85"/>
      <c r="AE106" s="85"/>
      <c r="AF106" s="85"/>
    </row>
    <row r="107" spans="1:32" s="142" customFormat="1" ht="9" x14ac:dyDescent="0.15">
      <c r="A107" s="155"/>
      <c r="B107" s="155"/>
      <c r="C107" s="155"/>
      <c r="D107" s="155"/>
      <c r="E107" s="156"/>
      <c r="F107" s="148"/>
      <c r="G107" s="157"/>
      <c r="H107" s="148"/>
      <c r="I107" s="155"/>
      <c r="J107" s="155"/>
      <c r="K107" s="141"/>
      <c r="L107" s="141"/>
      <c r="M107" s="141"/>
      <c r="N107" s="141"/>
      <c r="O107" s="141"/>
      <c r="P107" s="141"/>
      <c r="Q107" s="141"/>
      <c r="R107" s="141"/>
      <c r="S107" s="141"/>
      <c r="T107" s="141"/>
      <c r="U107" s="141"/>
      <c r="V107" s="141"/>
      <c r="W107" s="141"/>
      <c r="X107" s="141"/>
      <c r="Y107" s="141"/>
      <c r="Z107" s="141"/>
      <c r="AA107" s="141"/>
      <c r="AB107" s="141"/>
      <c r="AC107" s="141"/>
      <c r="AD107" s="141"/>
      <c r="AE107" s="141"/>
      <c r="AF107" s="141"/>
    </row>
    <row r="108" spans="1:32" ht="21" x14ac:dyDescent="0.35">
      <c r="A108" s="94"/>
      <c r="B108" s="98"/>
      <c r="C108" s="144"/>
      <c r="D108" s="146" t="s">
        <v>881</v>
      </c>
      <c r="E108" s="158">
        <f>(G82+G83+G84+G85+E102)*F106</f>
        <v>0</v>
      </c>
      <c r="F108" s="103" t="s">
        <v>830</v>
      </c>
      <c r="G108" s="94"/>
      <c r="H108" s="94"/>
      <c r="I108" s="94"/>
      <c r="J108" s="94"/>
      <c r="K108" s="85"/>
      <c r="L108" s="85"/>
      <c r="M108" s="85"/>
      <c r="N108" s="85"/>
      <c r="O108" s="85"/>
      <c r="P108" s="85"/>
      <c r="Q108" s="85"/>
      <c r="R108" s="85"/>
      <c r="S108" s="85"/>
      <c r="T108" s="85"/>
      <c r="U108" s="85"/>
      <c r="V108" s="85"/>
      <c r="W108" s="85"/>
      <c r="X108" s="85"/>
      <c r="Y108" s="85"/>
      <c r="Z108" s="85"/>
      <c r="AA108" s="85"/>
      <c r="AB108" s="85"/>
      <c r="AC108" s="85"/>
      <c r="AD108" s="85"/>
      <c r="AE108" s="85"/>
      <c r="AF108" s="85"/>
    </row>
    <row r="109" spans="1:32" s="142" customFormat="1" ht="9" x14ac:dyDescent="0.15">
      <c r="A109" s="155"/>
      <c r="B109" s="155"/>
      <c r="C109" s="155"/>
      <c r="D109" s="155"/>
      <c r="E109" s="159"/>
      <c r="F109" s="148"/>
      <c r="G109" s="157"/>
      <c r="H109" s="148"/>
      <c r="I109" s="155"/>
      <c r="J109" s="155"/>
      <c r="K109" s="141"/>
      <c r="L109" s="141"/>
      <c r="M109" s="141"/>
      <c r="N109" s="141"/>
      <c r="O109" s="141"/>
      <c r="P109" s="141"/>
      <c r="Q109" s="141"/>
      <c r="R109" s="141"/>
      <c r="S109" s="141"/>
      <c r="T109" s="141"/>
      <c r="U109" s="141"/>
      <c r="V109" s="141"/>
      <c r="W109" s="141"/>
      <c r="X109" s="141"/>
      <c r="Y109" s="141"/>
      <c r="Z109" s="141"/>
      <c r="AA109" s="141"/>
      <c r="AB109" s="141"/>
      <c r="AC109" s="141"/>
      <c r="AD109" s="141"/>
      <c r="AE109" s="141"/>
      <c r="AF109" s="141"/>
    </row>
    <row r="110" spans="1:32" ht="18.75" x14ac:dyDescent="0.3">
      <c r="A110" s="285" t="s">
        <v>882</v>
      </c>
      <c r="B110" s="285"/>
      <c r="C110" s="285"/>
      <c r="D110" s="285"/>
      <c r="E110" s="158">
        <f>G94+E108</f>
        <v>0</v>
      </c>
      <c r="F110" s="103" t="s">
        <v>830</v>
      </c>
      <c r="G110" s="94"/>
      <c r="H110" s="94"/>
      <c r="I110" s="94"/>
      <c r="J110" s="94"/>
      <c r="K110" s="85"/>
      <c r="L110" s="85"/>
      <c r="M110" s="85"/>
      <c r="N110" s="85"/>
      <c r="O110" s="85"/>
      <c r="P110" s="85"/>
      <c r="Q110" s="85"/>
      <c r="R110" s="85"/>
      <c r="S110" s="85"/>
      <c r="T110" s="85"/>
      <c r="U110" s="85"/>
      <c r="V110" s="85"/>
      <c r="W110" s="85"/>
      <c r="X110" s="85"/>
      <c r="Y110" s="85"/>
      <c r="Z110" s="85"/>
      <c r="AA110" s="85"/>
      <c r="AB110" s="85"/>
      <c r="AC110" s="85"/>
      <c r="AD110" s="85"/>
      <c r="AE110" s="85"/>
      <c r="AF110" s="85"/>
    </row>
    <row r="111" spans="1:32" s="142" customFormat="1" ht="9" x14ac:dyDescent="0.15">
      <c r="B111" s="149"/>
      <c r="C111" s="160"/>
      <c r="D111" s="160"/>
      <c r="E111" s="155"/>
      <c r="F111" s="160"/>
      <c r="G111" s="160"/>
      <c r="H111" s="155"/>
      <c r="I111" s="148"/>
      <c r="J111" s="148"/>
      <c r="K111" s="141"/>
      <c r="L111" s="141"/>
      <c r="M111" s="141"/>
      <c r="N111" s="141"/>
      <c r="O111" s="141"/>
      <c r="P111" s="141"/>
      <c r="Q111" s="141"/>
      <c r="R111" s="141"/>
      <c r="S111" s="141"/>
      <c r="T111" s="141"/>
      <c r="U111" s="141"/>
      <c r="V111" s="141"/>
      <c r="W111" s="141"/>
      <c r="X111" s="141"/>
      <c r="Y111" s="141"/>
      <c r="Z111" s="141"/>
      <c r="AA111" s="141"/>
      <c r="AB111" s="141"/>
      <c r="AC111" s="141"/>
      <c r="AD111" s="141"/>
      <c r="AE111" s="141"/>
      <c r="AF111" s="141"/>
    </row>
    <row r="112" spans="1:32" x14ac:dyDescent="0.25">
      <c r="A112" s="275" t="s">
        <v>883</v>
      </c>
      <c r="B112" s="275"/>
      <c r="C112" s="275"/>
      <c r="D112" s="275"/>
      <c r="E112" s="275"/>
      <c r="F112" s="275"/>
      <c r="G112" s="275"/>
      <c r="H112" s="275"/>
      <c r="I112" s="275"/>
      <c r="J112" s="275"/>
    </row>
    <row r="113" spans="1:32" x14ac:dyDescent="0.25">
      <c r="A113" s="103" t="s">
        <v>884</v>
      </c>
      <c r="B113" s="103"/>
      <c r="C113" s="103"/>
      <c r="D113" s="103"/>
      <c r="E113" s="103"/>
      <c r="F113" s="103"/>
      <c r="G113" s="103"/>
      <c r="H113" s="103"/>
      <c r="I113" s="103"/>
      <c r="J113" s="103"/>
    </row>
    <row r="114" spans="1:32" x14ac:dyDescent="0.25">
      <c r="A114" s="103" t="s">
        <v>885</v>
      </c>
      <c r="B114" s="103"/>
      <c r="C114" s="103"/>
      <c r="D114" s="103"/>
      <c r="E114" s="103"/>
      <c r="F114" s="103"/>
      <c r="G114" s="103"/>
      <c r="H114" s="103"/>
      <c r="I114" s="103"/>
      <c r="J114" s="103"/>
      <c r="M114" s="161">
        <v>90</v>
      </c>
    </row>
    <row r="115" spans="1:32" ht="21" x14ac:dyDescent="0.35">
      <c r="A115" s="103"/>
      <c r="C115" s="162"/>
      <c r="D115" s="145" t="s">
        <v>886</v>
      </c>
      <c r="E115" s="145"/>
      <c r="F115" s="145"/>
      <c r="G115" s="145"/>
      <c r="H115" s="145"/>
      <c r="I115" s="145"/>
      <c r="J115" s="103"/>
    </row>
    <row r="116" spans="1:32" s="142" customFormat="1" ht="9" customHeight="1" x14ac:dyDescent="0.15">
      <c r="A116" s="155"/>
      <c r="B116" s="155"/>
      <c r="C116" s="149"/>
      <c r="D116" s="286"/>
      <c r="E116" s="286"/>
      <c r="F116" s="155"/>
      <c r="G116" s="155"/>
      <c r="H116" s="155"/>
      <c r="I116" s="155"/>
      <c r="J116" s="155"/>
      <c r="K116" s="141"/>
      <c r="L116" s="141"/>
      <c r="M116" s="141"/>
      <c r="N116" s="141"/>
      <c r="O116" s="141"/>
      <c r="P116" s="141"/>
      <c r="Q116" s="141"/>
      <c r="R116" s="141"/>
      <c r="S116" s="141"/>
      <c r="T116" s="141"/>
      <c r="U116" s="141"/>
      <c r="V116" s="141"/>
      <c r="W116" s="141"/>
      <c r="X116" s="141"/>
      <c r="Y116" s="141"/>
      <c r="Z116" s="141"/>
      <c r="AA116" s="141"/>
      <c r="AB116" s="141"/>
      <c r="AC116" s="141"/>
      <c r="AD116" s="141"/>
      <c r="AE116" s="141"/>
      <c r="AF116" s="141"/>
    </row>
    <row r="117" spans="1:32" ht="21" x14ac:dyDescent="0.35">
      <c r="A117" s="103"/>
      <c r="B117" s="103"/>
      <c r="C117" s="103"/>
      <c r="D117" s="146" t="s">
        <v>887</v>
      </c>
      <c r="E117" s="164">
        <v>0</v>
      </c>
      <c r="F117" s="103" t="s">
        <v>830</v>
      </c>
      <c r="G117" s="103"/>
      <c r="H117" s="103"/>
      <c r="I117" s="103"/>
      <c r="J117" s="103"/>
    </row>
    <row r="118" spans="1:32" s="142" customFormat="1" ht="18.75" customHeight="1" x14ac:dyDescent="0.15">
      <c r="A118" s="155"/>
      <c r="B118" s="155"/>
      <c r="C118" s="155"/>
      <c r="D118" s="149"/>
      <c r="E118" s="163"/>
      <c r="F118" s="155"/>
      <c r="G118" s="155"/>
      <c r="H118" s="155"/>
      <c r="I118" s="155"/>
      <c r="J118" s="155"/>
      <c r="K118" s="141"/>
      <c r="L118" s="141"/>
      <c r="M118" s="141"/>
      <c r="N118" s="141"/>
      <c r="O118" s="141"/>
      <c r="P118" s="141"/>
      <c r="Q118" s="141"/>
      <c r="R118" s="141"/>
      <c r="S118" s="141"/>
      <c r="T118" s="141"/>
      <c r="U118" s="141"/>
      <c r="V118" s="141"/>
      <c r="W118" s="141"/>
      <c r="X118" s="141"/>
      <c r="Y118" s="141"/>
      <c r="Z118" s="141"/>
      <c r="AA118" s="141"/>
      <c r="AB118" s="141"/>
      <c r="AC118" s="141"/>
      <c r="AD118" s="141"/>
      <c r="AE118" s="141"/>
      <c r="AF118" s="141"/>
    </row>
    <row r="119" spans="1:32" x14ac:dyDescent="0.25">
      <c r="A119" s="275" t="s">
        <v>888</v>
      </c>
      <c r="B119" s="275"/>
      <c r="C119" s="275"/>
      <c r="D119" s="275"/>
      <c r="E119" s="275"/>
      <c r="F119" s="275"/>
      <c r="G119" s="275"/>
      <c r="H119" s="275"/>
      <c r="I119" s="275"/>
      <c r="J119" s="275"/>
    </row>
    <row r="120" spans="1:32" x14ac:dyDescent="0.25">
      <c r="A120" s="103" t="s">
        <v>889</v>
      </c>
      <c r="B120" s="103"/>
      <c r="C120" s="103"/>
      <c r="D120" s="103"/>
      <c r="E120" s="165"/>
      <c r="F120" s="103"/>
      <c r="G120" s="103"/>
      <c r="H120" s="103"/>
      <c r="I120" s="103"/>
      <c r="J120" s="103"/>
    </row>
    <row r="121" spans="1:32" ht="21" x14ac:dyDescent="0.35">
      <c r="A121" s="103"/>
      <c r="B121" s="103"/>
      <c r="C121" s="103"/>
      <c r="D121" s="146" t="s">
        <v>890</v>
      </c>
      <c r="E121" s="164">
        <v>0</v>
      </c>
      <c r="F121" s="103" t="s">
        <v>891</v>
      </c>
      <c r="G121" s="103"/>
      <c r="H121" s="103"/>
      <c r="I121" s="103"/>
      <c r="J121" s="103"/>
    </row>
    <row r="122" spans="1:32" s="89" customFormat="1" ht="11.25" x14ac:dyDescent="0.2">
      <c r="A122" s="166"/>
      <c r="B122" s="166"/>
      <c r="C122" s="166"/>
      <c r="D122" s="167"/>
      <c r="E122" s="168"/>
      <c r="F122" s="166"/>
      <c r="G122" s="166"/>
      <c r="H122" s="166"/>
      <c r="I122" s="166"/>
      <c r="J122" s="166"/>
      <c r="K122" s="88"/>
      <c r="L122" s="88"/>
      <c r="M122" s="88"/>
      <c r="N122" s="88"/>
      <c r="O122" s="88"/>
      <c r="P122" s="88"/>
      <c r="Q122" s="88"/>
      <c r="R122" s="88"/>
      <c r="S122" s="88"/>
      <c r="T122" s="88"/>
      <c r="U122" s="88"/>
      <c r="V122" s="88"/>
      <c r="W122" s="88"/>
      <c r="X122" s="88"/>
      <c r="Y122" s="88"/>
      <c r="Z122" s="88"/>
      <c r="AA122" s="88"/>
      <c r="AB122" s="88"/>
      <c r="AC122" s="88"/>
      <c r="AD122" s="88"/>
      <c r="AE122" s="88"/>
      <c r="AF122" s="88"/>
    </row>
    <row r="123" spans="1:32" ht="21" x14ac:dyDescent="0.35">
      <c r="A123" s="94"/>
      <c r="B123" s="96"/>
      <c r="C123" s="266" t="s">
        <v>892</v>
      </c>
      <c r="D123" s="287"/>
      <c r="E123" s="287"/>
      <c r="F123" s="287"/>
      <c r="G123" s="267"/>
      <c r="H123" s="145"/>
      <c r="I123" s="145"/>
      <c r="J123" s="95"/>
      <c r="K123" s="85"/>
      <c r="L123" s="85"/>
      <c r="M123" s="85"/>
      <c r="N123" s="85"/>
      <c r="O123" s="85"/>
      <c r="P123" s="85"/>
      <c r="Q123" s="85"/>
      <c r="R123" s="85"/>
      <c r="S123" s="85"/>
      <c r="T123" s="85"/>
      <c r="U123" s="85"/>
      <c r="V123" s="85"/>
      <c r="W123" s="85"/>
      <c r="X123" s="85"/>
      <c r="Y123" s="85"/>
      <c r="Z123" s="85"/>
      <c r="AA123" s="85"/>
      <c r="AB123" s="85"/>
      <c r="AC123" s="85"/>
      <c r="AD123" s="85"/>
      <c r="AE123" s="85"/>
      <c r="AF123" s="85"/>
    </row>
    <row r="124" spans="1:32" x14ac:dyDescent="0.25">
      <c r="A124" s="94"/>
      <c r="B124" s="95"/>
      <c r="C124" s="95"/>
      <c r="D124" s="95"/>
      <c r="E124" s="95"/>
      <c r="F124" s="95"/>
      <c r="G124" s="95"/>
      <c r="H124" s="95"/>
      <c r="I124" s="95"/>
      <c r="J124" s="95"/>
      <c r="K124" s="85"/>
      <c r="L124" s="85"/>
      <c r="M124" s="85"/>
      <c r="N124" s="85"/>
      <c r="O124" s="85"/>
      <c r="P124" s="85"/>
      <c r="Q124" s="85"/>
      <c r="R124" s="85"/>
      <c r="S124" s="85"/>
      <c r="T124" s="85"/>
      <c r="U124" s="85"/>
      <c r="V124" s="85"/>
      <c r="W124" s="85"/>
      <c r="X124" s="85"/>
      <c r="Y124" s="85"/>
      <c r="Z124" s="85"/>
      <c r="AA124" s="85"/>
      <c r="AB124" s="85"/>
      <c r="AC124" s="85"/>
      <c r="AD124" s="85"/>
      <c r="AE124" s="85"/>
      <c r="AF124" s="85"/>
    </row>
    <row r="125" spans="1:32" ht="30.75" customHeight="1" x14ac:dyDescent="0.35">
      <c r="A125" s="282" t="s">
        <v>893</v>
      </c>
      <c r="B125" s="282"/>
      <c r="C125" s="282"/>
      <c r="D125" s="169" t="s">
        <v>894</v>
      </c>
      <c r="E125" s="283">
        <f>E102+E110+E117+E121</f>
        <v>0</v>
      </c>
      <c r="F125" s="283"/>
      <c r="G125" s="170" t="s">
        <v>830</v>
      </c>
      <c r="H125" s="171"/>
      <c r="I125" s="171"/>
      <c r="J125" s="112"/>
      <c r="K125" s="85"/>
      <c r="L125" s="85"/>
      <c r="M125" s="85"/>
      <c r="N125" s="85"/>
      <c r="O125" s="85"/>
      <c r="P125" s="85"/>
      <c r="Q125" s="85"/>
      <c r="R125" s="85"/>
      <c r="S125" s="85"/>
      <c r="T125" s="85"/>
      <c r="U125" s="85"/>
      <c r="V125" s="85"/>
      <c r="W125" s="85"/>
      <c r="X125" s="85"/>
      <c r="Y125" s="85"/>
      <c r="Z125" s="85"/>
      <c r="AA125" s="85"/>
      <c r="AB125" s="85"/>
      <c r="AC125" s="85"/>
      <c r="AD125" s="85"/>
      <c r="AE125" s="85"/>
      <c r="AF125" s="85"/>
    </row>
    <row r="126" spans="1:32" ht="30.75" customHeight="1" x14ac:dyDescent="0.35">
      <c r="A126" s="277" t="str">
        <f>CONCATENATE("НДС ",L126,"%")</f>
        <v>НДС 12%</v>
      </c>
      <c r="B126" s="277"/>
      <c r="C126" s="277"/>
      <c r="D126" s="169" t="s">
        <v>894</v>
      </c>
      <c r="E126" s="284">
        <f>E125*L126%</f>
        <v>0</v>
      </c>
      <c r="F126" s="284"/>
      <c r="G126" s="170" t="s">
        <v>830</v>
      </c>
      <c r="H126" s="171"/>
      <c r="I126" s="171"/>
      <c r="J126" s="112"/>
      <c r="K126" s="85"/>
      <c r="L126" s="172" t="s">
        <v>126</v>
      </c>
      <c r="M126" s="85"/>
      <c r="N126" s="85"/>
      <c r="O126" s="85"/>
      <c r="P126" s="85"/>
      <c r="Q126" s="85"/>
      <c r="R126" s="85"/>
      <c r="S126" s="85"/>
      <c r="T126" s="85"/>
      <c r="U126" s="85"/>
      <c r="V126" s="85"/>
      <c r="W126" s="85"/>
      <c r="X126" s="85"/>
      <c r="Y126" s="85"/>
      <c r="Z126" s="85"/>
      <c r="AA126" s="85"/>
      <c r="AB126" s="85"/>
      <c r="AC126" s="85"/>
      <c r="AD126" s="85"/>
      <c r="AE126" s="85"/>
      <c r="AF126" s="85"/>
    </row>
    <row r="127" spans="1:32" ht="30.75" customHeight="1" x14ac:dyDescent="0.35">
      <c r="A127" s="277" t="str">
        <f>CONCATENATE("ВСЕГО СТОИМОСТЬ с НДС ",L126,"%")</f>
        <v>ВСЕГО СТОИМОСТЬ с НДС 12%</v>
      </c>
      <c r="B127" s="277"/>
      <c r="C127" s="277"/>
      <c r="D127" s="169" t="s">
        <v>894</v>
      </c>
      <c r="E127" s="278">
        <f>E125+E126</f>
        <v>0</v>
      </c>
      <c r="F127" s="278"/>
      <c r="G127" s="170" t="s">
        <v>830</v>
      </c>
      <c r="H127" s="171"/>
      <c r="I127" s="171"/>
      <c r="J127" s="112"/>
      <c r="K127" s="85"/>
      <c r="L127" s="85"/>
      <c r="M127" s="85"/>
      <c r="N127" s="85"/>
      <c r="O127" s="85"/>
      <c r="P127" s="85"/>
      <c r="Q127" s="85"/>
      <c r="R127" s="85"/>
      <c r="S127" s="85"/>
      <c r="T127" s="85"/>
      <c r="U127" s="85"/>
      <c r="V127" s="85"/>
      <c r="W127" s="85"/>
      <c r="X127" s="85"/>
      <c r="Y127" s="85"/>
      <c r="Z127" s="85"/>
      <c r="AA127" s="85"/>
      <c r="AB127" s="85"/>
      <c r="AC127" s="85"/>
      <c r="AD127" s="85"/>
      <c r="AE127" s="85"/>
      <c r="AF127" s="85"/>
    </row>
    <row r="128" spans="1:32" ht="30.75" customHeight="1" x14ac:dyDescent="0.35">
      <c r="A128" s="277" t="s">
        <v>895</v>
      </c>
      <c r="B128" s="277"/>
      <c r="C128" s="277"/>
      <c r="D128" s="169" t="s">
        <v>894</v>
      </c>
      <c r="E128" s="278">
        <v>0</v>
      </c>
      <c r="F128" s="278"/>
      <c r="G128" s="170" t="s">
        <v>830</v>
      </c>
      <c r="H128" s="171"/>
      <c r="I128" s="171"/>
      <c r="J128" s="112"/>
      <c r="K128" s="85"/>
      <c r="L128" s="85"/>
      <c r="M128" s="85"/>
      <c r="N128" s="85"/>
      <c r="O128" s="85"/>
      <c r="P128" s="85"/>
      <c r="Q128" s="85"/>
      <c r="R128" s="85"/>
      <c r="S128" s="85"/>
      <c r="T128" s="85"/>
      <c r="U128" s="85"/>
      <c r="V128" s="85"/>
      <c r="W128" s="85"/>
      <c r="X128" s="85"/>
      <c r="Y128" s="85"/>
      <c r="Z128" s="85"/>
      <c r="AA128" s="85"/>
      <c r="AB128" s="85"/>
      <c r="AC128" s="85"/>
      <c r="AD128" s="85"/>
      <c r="AE128" s="85"/>
      <c r="AF128" s="85"/>
    </row>
    <row r="129" spans="1:32" ht="54" customHeight="1" x14ac:dyDescent="0.35">
      <c r="A129" s="279" t="s">
        <v>896</v>
      </c>
      <c r="B129" s="279"/>
      <c r="C129" s="279"/>
      <c r="D129" s="169" t="s">
        <v>894</v>
      </c>
      <c r="E129" s="278">
        <f>E127+E128</f>
        <v>0</v>
      </c>
      <c r="F129" s="278"/>
      <c r="G129" s="170" t="s">
        <v>830</v>
      </c>
      <c r="H129" s="171"/>
      <c r="I129" s="171"/>
      <c r="J129" s="112"/>
      <c r="K129" s="85"/>
      <c r="L129" s="85"/>
      <c r="M129" s="85"/>
      <c r="N129" s="85"/>
      <c r="O129" s="85"/>
      <c r="P129" s="85"/>
      <c r="Q129" s="85"/>
      <c r="R129" s="85"/>
      <c r="S129" s="85"/>
      <c r="T129" s="85"/>
      <c r="U129" s="85"/>
      <c r="V129" s="85"/>
      <c r="W129" s="85"/>
      <c r="X129" s="85"/>
      <c r="Y129" s="85"/>
      <c r="Z129" s="85"/>
      <c r="AA129" s="85"/>
      <c r="AB129" s="85"/>
      <c r="AC129" s="85"/>
      <c r="AD129" s="85"/>
      <c r="AE129" s="85"/>
      <c r="AF129" s="85"/>
    </row>
    <row r="130" spans="1:32" ht="21" x14ac:dyDescent="0.35">
      <c r="A130" s="94"/>
      <c r="B130" s="171"/>
      <c r="C130" s="280"/>
      <c r="D130" s="280"/>
      <c r="E130" s="173"/>
      <c r="F130" s="281"/>
      <c r="G130" s="281"/>
      <c r="H130" s="281"/>
      <c r="I130" s="281"/>
      <c r="J130" s="281"/>
      <c r="K130" s="85"/>
      <c r="L130" s="85"/>
      <c r="M130" s="85"/>
      <c r="N130" s="85"/>
      <c r="O130" s="85"/>
      <c r="P130" s="85"/>
      <c r="Q130" s="85"/>
      <c r="R130" s="85"/>
      <c r="S130" s="85"/>
      <c r="T130" s="85"/>
      <c r="U130" s="85"/>
      <c r="V130" s="85"/>
      <c r="W130" s="85"/>
      <c r="X130" s="85"/>
      <c r="Y130" s="85"/>
      <c r="Z130" s="85"/>
      <c r="AA130" s="85"/>
      <c r="AB130" s="85"/>
      <c r="AC130" s="85"/>
      <c r="AD130" s="85"/>
      <c r="AE130" s="85"/>
      <c r="AF130" s="85"/>
    </row>
    <row r="131" spans="1:32" x14ac:dyDescent="0.25">
      <c r="A131" s="94"/>
      <c r="B131" s="112"/>
      <c r="C131" s="112"/>
      <c r="D131" s="112"/>
      <c r="E131" s="112"/>
      <c r="F131" s="112"/>
      <c r="G131" s="112"/>
      <c r="H131" s="112"/>
      <c r="I131" s="112"/>
      <c r="J131" s="112"/>
      <c r="K131" s="85"/>
      <c r="L131" s="85"/>
      <c r="M131" s="85"/>
      <c r="N131" s="85"/>
      <c r="O131" s="85"/>
      <c r="P131" s="85"/>
      <c r="Q131" s="85"/>
      <c r="R131" s="85"/>
      <c r="S131" s="85"/>
      <c r="T131" s="85"/>
      <c r="U131" s="85"/>
      <c r="V131" s="85"/>
      <c r="W131" s="85"/>
      <c r="X131" s="85"/>
      <c r="Y131" s="85"/>
      <c r="Z131" s="85"/>
      <c r="AA131" s="85"/>
      <c r="AB131" s="85"/>
      <c r="AC131" s="85"/>
      <c r="AD131" s="85"/>
      <c r="AE131" s="85"/>
      <c r="AF131" s="85"/>
    </row>
    <row r="132" spans="1:32" hidden="1" x14ac:dyDescent="0.25">
      <c r="A132" s="102">
        <v>7</v>
      </c>
      <c r="B132" s="275" t="s">
        <v>897</v>
      </c>
      <c r="C132" s="275"/>
      <c r="D132" s="275"/>
      <c r="E132" s="275"/>
      <c r="F132" s="275"/>
      <c r="G132" s="275"/>
      <c r="H132" s="275"/>
      <c r="I132" s="275"/>
      <c r="J132" s="275"/>
      <c r="K132" s="174"/>
      <c r="L132" s="85"/>
      <c r="M132" s="85"/>
      <c r="N132" s="85"/>
      <c r="O132" s="85"/>
      <c r="P132" s="85"/>
      <c r="Q132" s="85"/>
      <c r="R132" s="85"/>
      <c r="S132" s="85"/>
      <c r="T132" s="85"/>
      <c r="U132" s="85"/>
      <c r="V132" s="85"/>
      <c r="W132" s="85"/>
      <c r="X132" s="85"/>
      <c r="Y132" s="85"/>
      <c r="Z132" s="85"/>
      <c r="AA132" s="85"/>
      <c r="AB132" s="85"/>
      <c r="AC132" s="85"/>
      <c r="AD132" s="85"/>
      <c r="AE132" s="85"/>
      <c r="AF132" s="85"/>
    </row>
    <row r="133" spans="1:32" hidden="1" x14ac:dyDescent="0.25">
      <c r="A133" s="103" t="s">
        <v>898</v>
      </c>
      <c r="B133" s="103"/>
      <c r="C133" s="103"/>
      <c r="D133" s="103"/>
      <c r="E133" s="103"/>
      <c r="F133" s="103"/>
      <c r="G133" s="103"/>
      <c r="H133" s="103"/>
      <c r="I133" s="103"/>
      <c r="J133" s="103"/>
      <c r="K133" s="175"/>
      <c r="L133" s="85"/>
      <c r="M133" s="85"/>
      <c r="N133" s="85"/>
      <c r="O133" s="85"/>
      <c r="P133" s="85"/>
      <c r="Q133" s="85"/>
      <c r="R133" s="85"/>
      <c r="S133" s="85"/>
      <c r="T133" s="85"/>
      <c r="U133" s="85"/>
      <c r="V133" s="85"/>
      <c r="W133" s="85"/>
      <c r="X133" s="85"/>
      <c r="Y133" s="85"/>
      <c r="Z133" s="85"/>
      <c r="AA133" s="85"/>
      <c r="AB133" s="85"/>
      <c r="AC133" s="85"/>
      <c r="AD133" s="85"/>
      <c r="AE133" s="85"/>
      <c r="AF133" s="85"/>
    </row>
    <row r="134" spans="1:32" hidden="1" x14ac:dyDescent="0.25">
      <c r="A134" s="103" t="s">
        <v>899</v>
      </c>
      <c r="B134" s="103"/>
      <c r="C134" s="103"/>
      <c r="D134" s="103"/>
      <c r="E134" s="103"/>
      <c r="F134" s="103"/>
      <c r="G134" s="103"/>
      <c r="H134" s="103"/>
      <c r="I134" s="103"/>
      <c r="J134" s="103"/>
      <c r="K134" s="85"/>
      <c r="L134" s="85"/>
      <c r="M134" s="85"/>
      <c r="N134" s="85"/>
      <c r="O134" s="85"/>
      <c r="P134" s="85"/>
      <c r="Q134" s="85"/>
      <c r="R134" s="85"/>
      <c r="S134" s="85"/>
      <c r="T134" s="85"/>
      <c r="U134" s="85"/>
      <c r="V134" s="85"/>
      <c r="W134" s="85"/>
      <c r="X134" s="85"/>
      <c r="Y134" s="85"/>
      <c r="Z134" s="85"/>
      <c r="AA134" s="85"/>
      <c r="AB134" s="85"/>
      <c r="AC134" s="85"/>
      <c r="AD134" s="85"/>
      <c r="AE134" s="85"/>
      <c r="AF134" s="85"/>
    </row>
    <row r="135" spans="1:32" s="182" customFormat="1" ht="25.5" hidden="1" customHeight="1" x14ac:dyDescent="0.3">
      <c r="A135" s="176" t="s">
        <v>900</v>
      </c>
      <c r="B135" s="177"/>
      <c r="C135" s="177"/>
      <c r="D135" s="178"/>
      <c r="E135" s="176"/>
      <c r="F135" s="276">
        <f>(G82+G83+G84+G85+E102+E108)*0.1%</f>
        <v>0</v>
      </c>
      <c r="G135" s="276"/>
      <c r="H135" s="179" t="s">
        <v>830</v>
      </c>
      <c r="I135" s="179"/>
      <c r="J135" s="179"/>
      <c r="K135" s="180"/>
      <c r="L135" s="181"/>
      <c r="M135" s="181"/>
      <c r="N135" s="181"/>
      <c r="O135" s="181"/>
      <c r="P135" s="181"/>
      <c r="Q135" s="181"/>
      <c r="R135" s="181"/>
      <c r="S135" s="181"/>
      <c r="T135" s="181"/>
      <c r="U135" s="181"/>
      <c r="V135" s="181"/>
      <c r="W135" s="181"/>
      <c r="X135" s="181"/>
      <c r="Y135" s="181"/>
      <c r="Z135" s="181"/>
      <c r="AA135" s="181"/>
      <c r="AB135" s="181"/>
      <c r="AC135" s="181"/>
      <c r="AD135" s="181"/>
      <c r="AE135" s="181"/>
      <c r="AF135" s="181"/>
    </row>
    <row r="136" spans="1:32" s="182" customFormat="1" ht="25.5" hidden="1" customHeight="1" x14ac:dyDescent="0.3">
      <c r="A136" s="183">
        <v>2</v>
      </c>
      <c r="B136" s="184" t="s">
        <v>901</v>
      </c>
      <c r="C136" s="179"/>
      <c r="D136" s="185"/>
      <c r="E136" s="186" t="s">
        <v>902</v>
      </c>
      <c r="F136" s="271"/>
      <c r="G136" s="271"/>
      <c r="H136" s="179" t="s">
        <v>830</v>
      </c>
      <c r="I136" s="179"/>
      <c r="J136" s="179"/>
      <c r="K136" s="180"/>
      <c r="L136" s="181"/>
      <c r="M136" s="181"/>
      <c r="N136" s="181"/>
      <c r="O136" s="181"/>
      <c r="P136" s="181"/>
      <c r="Q136" s="181"/>
      <c r="R136" s="181"/>
      <c r="S136" s="181"/>
      <c r="T136" s="181"/>
      <c r="U136" s="181"/>
      <c r="V136" s="181"/>
      <c r="W136" s="181"/>
      <c r="X136" s="181"/>
      <c r="Y136" s="181"/>
      <c r="Z136" s="181"/>
      <c r="AA136" s="181"/>
      <c r="AB136" s="181"/>
      <c r="AC136" s="181"/>
      <c r="AD136" s="181"/>
      <c r="AE136" s="181"/>
      <c r="AF136" s="181"/>
    </row>
    <row r="137" spans="1:32" s="182" customFormat="1" ht="25.5" hidden="1" customHeight="1" x14ac:dyDescent="0.3">
      <c r="A137" s="187">
        <v>3</v>
      </c>
      <c r="B137" s="188" t="s">
        <v>901</v>
      </c>
      <c r="C137" s="188"/>
      <c r="D137" s="188"/>
      <c r="E137" s="189" t="s">
        <v>903</v>
      </c>
      <c r="F137" s="271"/>
      <c r="G137" s="271"/>
      <c r="H137" s="179" t="s">
        <v>830</v>
      </c>
      <c r="I137" s="179"/>
      <c r="J137" s="179"/>
      <c r="K137" s="180"/>
      <c r="L137" s="181"/>
      <c r="M137" s="181"/>
      <c r="N137" s="181"/>
      <c r="O137" s="181"/>
      <c r="P137" s="181"/>
      <c r="Q137" s="181"/>
      <c r="R137" s="181"/>
      <c r="S137" s="181"/>
      <c r="T137" s="181"/>
      <c r="U137" s="181"/>
      <c r="V137" s="181"/>
      <c r="W137" s="181"/>
      <c r="X137" s="181"/>
      <c r="Y137" s="181"/>
      <c r="Z137" s="181"/>
      <c r="AA137" s="181"/>
      <c r="AB137" s="181"/>
      <c r="AC137" s="181"/>
      <c r="AD137" s="181"/>
      <c r="AE137" s="181"/>
      <c r="AF137" s="181"/>
    </row>
    <row r="138" spans="1:32" s="182" customFormat="1" ht="25.5" hidden="1" customHeight="1" x14ac:dyDescent="0.3">
      <c r="A138" s="183">
        <v>4</v>
      </c>
      <c r="B138" s="183" t="s">
        <v>904</v>
      </c>
      <c r="C138" s="183"/>
      <c r="D138" s="190"/>
      <c r="E138" s="191"/>
      <c r="F138" s="271">
        <f>$G$94*0.5*0.5%</f>
        <v>0</v>
      </c>
      <c r="G138" s="271"/>
      <c r="H138" s="179" t="s">
        <v>830</v>
      </c>
      <c r="I138" s="179"/>
      <c r="J138" s="179"/>
      <c r="K138" s="180"/>
      <c r="L138" s="181"/>
      <c r="M138" s="181"/>
      <c r="N138" s="181"/>
      <c r="O138" s="181"/>
      <c r="P138" s="181"/>
      <c r="Q138" s="181"/>
      <c r="R138" s="181"/>
      <c r="S138" s="181"/>
      <c r="T138" s="181"/>
      <c r="U138" s="181"/>
      <c r="V138" s="181"/>
      <c r="W138" s="181"/>
      <c r="X138" s="181"/>
      <c r="Y138" s="181"/>
      <c r="Z138" s="181"/>
      <c r="AA138" s="181"/>
      <c r="AB138" s="181"/>
      <c r="AC138" s="181"/>
      <c r="AD138" s="181"/>
      <c r="AE138" s="181"/>
      <c r="AF138" s="181"/>
    </row>
    <row r="139" spans="1:32" s="182" customFormat="1" ht="25.5" hidden="1" customHeight="1" x14ac:dyDescent="0.3">
      <c r="A139" s="187">
        <v>5</v>
      </c>
      <c r="B139" s="187" t="s">
        <v>905</v>
      </c>
      <c r="C139" s="187"/>
      <c r="D139" s="192"/>
      <c r="E139" s="193"/>
      <c r="F139" s="271">
        <f>$G$94*0.5*0.5%</f>
        <v>0</v>
      </c>
      <c r="G139" s="271"/>
      <c r="H139" s="179" t="s">
        <v>830</v>
      </c>
      <c r="I139" s="179"/>
      <c r="J139" s="179"/>
      <c r="K139" s="180"/>
      <c r="L139" s="181"/>
      <c r="M139" s="181"/>
      <c r="N139" s="181"/>
      <c r="O139" s="181"/>
      <c r="P139" s="181"/>
      <c r="Q139" s="181"/>
      <c r="R139" s="181"/>
      <c r="S139" s="181"/>
      <c r="T139" s="181"/>
      <c r="U139" s="181"/>
      <c r="V139" s="181"/>
      <c r="W139" s="181"/>
      <c r="X139" s="181"/>
      <c r="Y139" s="181"/>
      <c r="Z139" s="181"/>
      <c r="AA139" s="181"/>
      <c r="AB139" s="181"/>
      <c r="AC139" s="181"/>
      <c r="AD139" s="181"/>
      <c r="AE139" s="181"/>
      <c r="AF139" s="181"/>
    </row>
    <row r="140" spans="1:32" s="182" customFormat="1" ht="25.5" hidden="1" customHeight="1" x14ac:dyDescent="0.3">
      <c r="A140" s="194">
        <v>6</v>
      </c>
      <c r="B140" s="187" t="s">
        <v>906</v>
      </c>
      <c r="C140" s="187"/>
      <c r="D140" s="178"/>
      <c r="E140" s="195"/>
      <c r="F140" s="271">
        <f>$G$94*0.17%</f>
        <v>0</v>
      </c>
      <c r="G140" s="271"/>
      <c r="H140" s="179" t="s">
        <v>830</v>
      </c>
      <c r="I140" s="179"/>
      <c r="J140" s="179"/>
      <c r="K140" s="180"/>
      <c r="L140" s="181"/>
      <c r="M140" s="181"/>
      <c r="N140" s="181"/>
      <c r="O140" s="181"/>
      <c r="P140" s="181"/>
      <c r="Q140" s="181"/>
      <c r="R140" s="181"/>
      <c r="S140" s="181"/>
      <c r="T140" s="181"/>
      <c r="U140" s="181"/>
      <c r="V140" s="181"/>
      <c r="W140" s="181"/>
      <c r="X140" s="181"/>
      <c r="Y140" s="181"/>
      <c r="Z140" s="181"/>
      <c r="AA140" s="181"/>
      <c r="AB140" s="181"/>
      <c r="AC140" s="181"/>
      <c r="AD140" s="181"/>
      <c r="AE140" s="181"/>
      <c r="AF140" s="181"/>
    </row>
    <row r="141" spans="1:32" s="182" customFormat="1" ht="25.5" hidden="1" customHeight="1" x14ac:dyDescent="0.3">
      <c r="A141" s="183">
        <v>7</v>
      </c>
      <c r="B141" s="187" t="s">
        <v>907</v>
      </c>
      <c r="C141" s="187"/>
      <c r="D141" s="178"/>
      <c r="E141" s="195"/>
      <c r="F141" s="271">
        <f>(F136+F137)*0.34%</f>
        <v>0</v>
      </c>
      <c r="G141" s="271"/>
      <c r="H141" s="179" t="s">
        <v>830</v>
      </c>
      <c r="I141" s="179"/>
      <c r="J141" s="179"/>
      <c r="K141" s="180"/>
      <c r="L141" s="181"/>
      <c r="M141" s="181"/>
      <c r="N141" s="181"/>
      <c r="O141" s="181"/>
      <c r="P141" s="181"/>
      <c r="Q141" s="181"/>
      <c r="R141" s="181"/>
      <c r="S141" s="181"/>
      <c r="T141" s="181"/>
      <c r="U141" s="181"/>
      <c r="V141" s="181"/>
      <c r="W141" s="181"/>
      <c r="X141" s="181"/>
      <c r="Y141" s="181"/>
      <c r="Z141" s="181"/>
      <c r="AA141" s="181"/>
      <c r="AB141" s="181"/>
      <c r="AC141" s="181"/>
      <c r="AD141" s="181"/>
      <c r="AE141" s="181"/>
      <c r="AF141" s="181"/>
    </row>
    <row r="142" spans="1:32" s="182" customFormat="1" ht="25.5" hidden="1" customHeight="1" x14ac:dyDescent="0.3">
      <c r="A142" s="187">
        <v>8</v>
      </c>
      <c r="B142" s="187" t="s">
        <v>908</v>
      </c>
      <c r="C142" s="187"/>
      <c r="D142" s="178"/>
      <c r="E142" s="195"/>
      <c r="F142" s="271" t="e">
        <f>#REF!*50</f>
        <v>#REF!</v>
      </c>
      <c r="G142" s="271"/>
      <c r="H142" s="179" t="s">
        <v>830</v>
      </c>
      <c r="I142" s="179"/>
      <c r="J142" s="179"/>
      <c r="K142" s="180"/>
      <c r="L142" s="181"/>
      <c r="M142" s="181"/>
      <c r="N142" s="181"/>
      <c r="O142" s="181"/>
      <c r="P142" s="181"/>
      <c r="Q142" s="181"/>
      <c r="R142" s="181"/>
      <c r="S142" s="181"/>
      <c r="T142" s="181"/>
      <c r="U142" s="181"/>
      <c r="V142" s="181"/>
      <c r="W142" s="181"/>
      <c r="X142" s="181"/>
      <c r="Y142" s="181"/>
      <c r="Z142" s="181"/>
      <c r="AA142" s="181"/>
      <c r="AB142" s="181"/>
      <c r="AC142" s="181"/>
      <c r="AD142" s="181"/>
      <c r="AE142" s="181"/>
      <c r="AF142" s="181"/>
    </row>
    <row r="143" spans="1:32" s="182" customFormat="1" ht="18.75" hidden="1" customHeight="1" x14ac:dyDescent="0.3">
      <c r="A143" s="183"/>
      <c r="B143" s="272" t="s">
        <v>909</v>
      </c>
      <c r="C143" s="272"/>
      <c r="D143" s="272"/>
      <c r="E143" s="272"/>
      <c r="F143" s="273" t="e">
        <f>SUM(F135:G142)</f>
        <v>#REF!</v>
      </c>
      <c r="G143" s="273"/>
      <c r="H143" s="196" t="s">
        <v>830</v>
      </c>
      <c r="I143" s="179"/>
      <c r="J143" s="179"/>
      <c r="K143" s="180"/>
      <c r="L143" s="181"/>
      <c r="M143" s="181"/>
      <c r="N143" s="181"/>
      <c r="O143" s="181"/>
      <c r="P143" s="181"/>
      <c r="Q143" s="181"/>
      <c r="R143" s="181"/>
      <c r="S143" s="181"/>
      <c r="T143" s="181"/>
      <c r="U143" s="181"/>
      <c r="V143" s="181"/>
      <c r="W143" s="181"/>
      <c r="X143" s="181"/>
      <c r="Y143" s="181"/>
      <c r="Z143" s="181"/>
      <c r="AA143" s="181"/>
      <c r="AB143" s="181"/>
      <c r="AC143" s="181"/>
      <c r="AD143" s="181"/>
      <c r="AE143" s="181"/>
      <c r="AF143" s="181"/>
    </row>
    <row r="144" spans="1:32" s="89" customFormat="1" ht="11.25" hidden="1" x14ac:dyDescent="0.2">
      <c r="A144" s="197"/>
      <c r="B144" s="198"/>
      <c r="C144" s="198"/>
      <c r="D144" s="198"/>
      <c r="E144" s="198"/>
      <c r="F144" s="199"/>
      <c r="G144" s="199"/>
      <c r="H144" s="166"/>
      <c r="I144" s="166"/>
      <c r="J144" s="166"/>
      <c r="K144" s="200"/>
      <c r="L144" s="88"/>
      <c r="M144" s="88"/>
      <c r="N144" s="88"/>
      <c r="O144" s="88"/>
      <c r="P144" s="88"/>
      <c r="Q144" s="88"/>
      <c r="R144" s="88"/>
      <c r="S144" s="88"/>
      <c r="T144" s="88"/>
      <c r="U144" s="88"/>
      <c r="V144" s="88"/>
      <c r="W144" s="88"/>
      <c r="X144" s="88"/>
      <c r="Y144" s="88"/>
      <c r="Z144" s="88"/>
      <c r="AA144" s="88"/>
      <c r="AB144" s="88"/>
      <c r="AC144" s="88"/>
      <c r="AD144" s="88"/>
      <c r="AE144" s="88"/>
      <c r="AF144" s="88"/>
    </row>
    <row r="145" spans="1:32" ht="21" hidden="1" x14ac:dyDescent="0.35">
      <c r="A145" s="94"/>
      <c r="B145" s="112"/>
      <c r="C145" s="112"/>
      <c r="D145" s="146" t="s">
        <v>910</v>
      </c>
      <c r="E145" s="274" t="e">
        <f>F143</f>
        <v>#REF!</v>
      </c>
      <c r="F145" s="274"/>
      <c r="G145" s="103" t="s">
        <v>830</v>
      </c>
      <c r="H145" s="112"/>
      <c r="I145" s="112"/>
      <c r="J145" s="112"/>
      <c r="K145" s="201"/>
      <c r="L145" s="85"/>
      <c r="M145" s="85"/>
      <c r="N145" s="85"/>
      <c r="O145" s="85"/>
      <c r="P145" s="85"/>
      <c r="Q145" s="85"/>
      <c r="R145" s="85"/>
      <c r="S145" s="85"/>
      <c r="T145" s="85"/>
      <c r="U145" s="85"/>
      <c r="V145" s="85"/>
      <c r="W145" s="85"/>
      <c r="X145" s="85"/>
      <c r="Y145" s="85"/>
      <c r="Z145" s="85"/>
      <c r="AA145" s="85"/>
      <c r="AB145" s="85"/>
      <c r="AC145" s="85"/>
      <c r="AD145" s="85"/>
      <c r="AE145" s="85"/>
      <c r="AF145" s="85"/>
    </row>
    <row r="146" spans="1:32" ht="21" hidden="1" x14ac:dyDescent="0.35">
      <c r="A146" s="94"/>
      <c r="B146" s="112"/>
      <c r="C146" s="112"/>
      <c r="D146" s="146"/>
      <c r="E146" s="202"/>
      <c r="F146" s="202"/>
      <c r="G146" s="103"/>
      <c r="H146" s="112"/>
      <c r="I146" s="112"/>
      <c r="J146" s="112"/>
      <c r="K146" s="201"/>
      <c r="L146" s="85"/>
      <c r="M146" s="85"/>
      <c r="N146" s="85"/>
      <c r="O146" s="85"/>
      <c r="P146" s="85"/>
      <c r="Q146" s="85"/>
      <c r="R146" s="85"/>
      <c r="S146" s="85"/>
      <c r="T146" s="85"/>
      <c r="U146" s="85"/>
      <c r="V146" s="85"/>
      <c r="W146" s="85"/>
      <c r="X146" s="85"/>
      <c r="Y146" s="85"/>
      <c r="Z146" s="85"/>
      <c r="AA146" s="85"/>
      <c r="AB146" s="85"/>
      <c r="AC146" s="85"/>
      <c r="AD146" s="85"/>
      <c r="AE146" s="85"/>
      <c r="AF146" s="85"/>
    </row>
    <row r="147" spans="1:32" ht="21" hidden="1" x14ac:dyDescent="0.25">
      <c r="A147" s="94"/>
      <c r="B147" s="266" t="s">
        <v>911</v>
      </c>
      <c r="C147" s="267"/>
      <c r="D147" s="94"/>
      <c r="E147" s="94"/>
      <c r="F147" s="94"/>
      <c r="G147" s="203"/>
      <c r="H147" s="203"/>
      <c r="I147" s="203"/>
      <c r="J147" s="204"/>
      <c r="K147" s="205"/>
      <c r="L147" s="205"/>
      <c r="M147" s="205"/>
      <c r="N147" s="205"/>
    </row>
    <row r="148" spans="1:32" ht="16.5" hidden="1" customHeight="1" x14ac:dyDescent="0.35">
      <c r="A148" s="94"/>
      <c r="B148" s="113"/>
      <c r="C148" s="162"/>
      <c r="D148" s="94"/>
      <c r="E148" s="94"/>
      <c r="F148" s="94"/>
      <c r="G148" s="203"/>
      <c r="H148" s="203"/>
      <c r="I148" s="203"/>
      <c r="J148" s="204"/>
      <c r="K148" s="205"/>
      <c r="L148" s="205"/>
      <c r="M148" s="205"/>
      <c r="N148" s="205"/>
    </row>
    <row r="149" spans="1:32" ht="30.75" hidden="1" customHeight="1" x14ac:dyDescent="0.35">
      <c r="A149" s="268" t="s">
        <v>912</v>
      </c>
      <c r="B149" s="268"/>
      <c r="C149" s="268"/>
      <c r="D149" s="206" t="s">
        <v>913</v>
      </c>
      <c r="E149" s="269" t="e">
        <f>E125+E145</f>
        <v>#REF!</v>
      </c>
      <c r="F149" s="269"/>
      <c r="G149" s="103" t="s">
        <v>830</v>
      </c>
      <c r="H149" s="112"/>
      <c r="I149" s="112"/>
      <c r="J149" s="112"/>
      <c r="K149" s="85"/>
      <c r="L149" s="85"/>
      <c r="M149" s="85"/>
      <c r="N149" s="85"/>
      <c r="O149" s="85"/>
      <c r="P149" s="85"/>
      <c r="Q149" s="85"/>
      <c r="R149" s="85"/>
      <c r="S149" s="85"/>
      <c r="T149" s="85"/>
      <c r="U149" s="85"/>
      <c r="V149" s="85"/>
      <c r="W149" s="85"/>
      <c r="X149" s="85"/>
      <c r="Y149" s="85"/>
      <c r="Z149" s="85"/>
      <c r="AA149" s="85"/>
      <c r="AB149" s="85"/>
      <c r="AC149" s="85"/>
      <c r="AD149" s="85"/>
      <c r="AE149" s="85"/>
      <c r="AF149" s="85"/>
    </row>
    <row r="150" spans="1:32" s="89" customFormat="1" ht="11.25" hidden="1" x14ac:dyDescent="0.2">
      <c r="A150" s="87"/>
      <c r="B150" s="87"/>
      <c r="C150" s="87"/>
      <c r="D150" s="167"/>
      <c r="E150" s="207"/>
      <c r="F150" s="207"/>
      <c r="G150" s="166"/>
      <c r="H150" s="208"/>
      <c r="I150" s="208"/>
      <c r="J150" s="208"/>
      <c r="K150" s="88"/>
      <c r="L150" s="88"/>
      <c r="M150" s="88"/>
      <c r="N150" s="88"/>
      <c r="O150" s="88"/>
      <c r="P150" s="88"/>
      <c r="Q150" s="88"/>
      <c r="R150" s="88"/>
      <c r="S150" s="88"/>
      <c r="T150" s="88"/>
      <c r="U150" s="88"/>
      <c r="V150" s="88"/>
      <c r="W150" s="88"/>
      <c r="X150" s="88"/>
      <c r="Y150" s="88"/>
      <c r="Z150" s="88"/>
      <c r="AA150" s="88"/>
      <c r="AB150" s="88"/>
      <c r="AC150" s="88"/>
      <c r="AD150" s="88"/>
      <c r="AE150" s="88"/>
      <c r="AF150" s="88"/>
    </row>
    <row r="151" spans="1:32" ht="26.25" hidden="1" customHeight="1" x14ac:dyDescent="0.35">
      <c r="A151" s="268" t="s">
        <v>914</v>
      </c>
      <c r="B151" s="268"/>
      <c r="C151" s="268"/>
      <c r="D151" s="206" t="s">
        <v>913</v>
      </c>
      <c r="E151" s="269" t="e">
        <f>E149*1.2</f>
        <v>#REF!</v>
      </c>
      <c r="F151" s="269"/>
      <c r="G151" s="103" t="s">
        <v>830</v>
      </c>
      <c r="H151" s="112"/>
      <c r="I151" s="112"/>
      <c r="J151" s="112"/>
      <c r="K151" s="85"/>
      <c r="L151" s="85"/>
      <c r="M151" s="85"/>
      <c r="N151" s="85"/>
      <c r="O151" s="85"/>
      <c r="P151" s="85"/>
      <c r="Q151" s="85"/>
      <c r="R151" s="85"/>
      <c r="S151" s="85"/>
      <c r="T151" s="85"/>
      <c r="U151" s="85"/>
      <c r="V151" s="85"/>
      <c r="W151" s="85"/>
      <c r="X151" s="85"/>
      <c r="Y151" s="85"/>
      <c r="Z151" s="85"/>
      <c r="AA151" s="85"/>
      <c r="AB151" s="85"/>
      <c r="AC151" s="85"/>
      <c r="AD151" s="85"/>
      <c r="AE151" s="85"/>
      <c r="AF151" s="85"/>
    </row>
    <row r="152" spans="1:32" ht="21" x14ac:dyDescent="0.35">
      <c r="A152" s="94"/>
      <c r="B152" s="112"/>
      <c r="C152" s="112"/>
      <c r="D152" s="112"/>
      <c r="E152" s="146"/>
      <c r="F152" s="209"/>
      <c r="G152" s="209"/>
      <c r="H152" s="171"/>
      <c r="I152" s="171"/>
      <c r="J152" s="112"/>
      <c r="K152" s="85"/>
      <c r="L152" s="85"/>
      <c r="M152" s="85"/>
      <c r="N152" s="85"/>
      <c r="O152" s="85"/>
      <c r="P152" s="85"/>
      <c r="Q152" s="85"/>
      <c r="R152" s="85"/>
      <c r="S152" s="85"/>
      <c r="T152" s="85"/>
      <c r="U152" s="85"/>
      <c r="V152" s="85"/>
      <c r="W152" s="85"/>
      <c r="X152" s="85"/>
      <c r="Y152" s="85"/>
      <c r="Z152" s="85"/>
      <c r="AA152" s="85"/>
      <c r="AB152" s="85"/>
      <c r="AC152" s="85"/>
      <c r="AD152" s="85"/>
      <c r="AE152" s="85"/>
      <c r="AF152" s="85"/>
    </row>
    <row r="153" spans="1:32" ht="26.25" customHeight="1" x14ac:dyDescent="0.25">
      <c r="A153" s="270" t="s">
        <v>915</v>
      </c>
      <c r="B153" s="270"/>
      <c r="C153" s="270"/>
      <c r="D153" s="270"/>
      <c r="E153" s="270"/>
      <c r="F153" s="270"/>
      <c r="G153" s="270"/>
      <c r="H153" s="270"/>
      <c r="I153" s="270"/>
      <c r="J153" s="270"/>
      <c r="K153" s="85"/>
      <c r="L153" s="85"/>
      <c r="M153" s="85"/>
      <c r="N153" s="85"/>
      <c r="O153" s="85"/>
      <c r="P153" s="85"/>
      <c r="Q153" s="85"/>
      <c r="R153" s="85"/>
      <c r="S153" s="85"/>
      <c r="T153" s="85"/>
      <c r="U153" s="85"/>
      <c r="V153" s="85"/>
      <c r="W153" s="85"/>
      <c r="X153" s="85"/>
      <c r="Y153" s="85"/>
      <c r="Z153" s="85"/>
      <c r="AA153" s="85"/>
      <c r="AB153" s="85"/>
      <c r="AC153" s="85"/>
      <c r="AD153" s="85"/>
      <c r="AE153" s="85"/>
      <c r="AF153" s="85"/>
    </row>
    <row r="154" spans="1:32" ht="21" customHeight="1" x14ac:dyDescent="0.25">
      <c r="A154" s="161"/>
      <c r="B154" s="161"/>
      <c r="C154" s="161"/>
      <c r="D154" s="161"/>
      <c r="E154" s="161"/>
      <c r="F154" s="161"/>
      <c r="G154" s="161"/>
      <c r="H154" s="161"/>
      <c r="I154" s="161"/>
      <c r="J154" s="161"/>
      <c r="K154" s="85"/>
      <c r="L154" s="85"/>
      <c r="M154" s="85"/>
      <c r="N154" s="85"/>
      <c r="O154" s="85"/>
      <c r="P154" s="85"/>
      <c r="Q154" s="85"/>
      <c r="R154" s="85"/>
      <c r="S154" s="85"/>
      <c r="T154" s="85"/>
      <c r="U154" s="85"/>
      <c r="V154" s="85"/>
      <c r="W154" s="85"/>
      <c r="X154" s="85"/>
      <c r="Y154" s="85"/>
      <c r="Z154" s="85"/>
      <c r="AA154" s="85"/>
      <c r="AB154" s="85"/>
      <c r="AC154" s="85"/>
      <c r="AD154" s="85"/>
      <c r="AE154" s="85"/>
      <c r="AF154" s="85"/>
    </row>
    <row r="155" spans="1:32" x14ac:dyDescent="0.25">
      <c r="A155" s="161"/>
      <c r="B155" s="161"/>
      <c r="C155" s="161"/>
      <c r="D155" s="161"/>
      <c r="E155" s="161"/>
      <c r="F155" s="161"/>
      <c r="G155" s="161"/>
      <c r="H155" s="161"/>
      <c r="I155" s="161"/>
      <c r="J155" s="161"/>
      <c r="K155" s="85"/>
      <c r="L155" s="85"/>
      <c r="M155" s="85"/>
      <c r="N155" s="85"/>
      <c r="O155" s="85"/>
      <c r="P155" s="85"/>
      <c r="Q155" s="85"/>
      <c r="R155" s="85"/>
      <c r="S155" s="85"/>
      <c r="T155" s="85"/>
      <c r="U155" s="85"/>
      <c r="V155" s="85"/>
      <c r="W155" s="85"/>
      <c r="X155" s="85"/>
      <c r="Y155" s="85"/>
      <c r="Z155" s="85"/>
      <c r="AA155" s="85"/>
      <c r="AB155" s="85"/>
      <c r="AC155" s="85"/>
      <c r="AD155" s="85"/>
      <c r="AE155" s="85"/>
      <c r="AF155" s="85"/>
    </row>
    <row r="156" spans="1:32" x14ac:dyDescent="0.25">
      <c r="A156" s="161"/>
      <c r="B156" s="161"/>
      <c r="C156" s="161"/>
      <c r="D156" s="161"/>
      <c r="E156" s="161"/>
      <c r="F156" s="161"/>
      <c r="G156" s="161"/>
      <c r="H156" s="161"/>
      <c r="I156" s="161"/>
      <c r="J156" s="161"/>
      <c r="K156" s="85"/>
      <c r="L156" s="85"/>
      <c r="M156" s="85"/>
      <c r="N156" s="85"/>
      <c r="O156" s="85"/>
      <c r="P156" s="85"/>
      <c r="Q156" s="85"/>
      <c r="R156" s="85"/>
      <c r="S156" s="85"/>
      <c r="T156" s="85"/>
      <c r="U156" s="85"/>
      <c r="V156" s="85"/>
      <c r="W156" s="85"/>
      <c r="X156" s="85"/>
      <c r="Y156" s="85"/>
      <c r="Z156" s="85"/>
      <c r="AA156" s="85"/>
      <c r="AB156" s="85"/>
      <c r="AC156" s="85"/>
      <c r="AD156" s="85"/>
      <c r="AE156" s="85"/>
      <c r="AF156" s="85"/>
    </row>
    <row r="157" spans="1:32" x14ac:dyDescent="0.25">
      <c r="A157" s="161"/>
      <c r="B157" s="161"/>
      <c r="C157" s="161"/>
      <c r="D157" s="161"/>
      <c r="E157" s="161"/>
      <c r="F157" s="161"/>
      <c r="G157" s="161"/>
      <c r="H157" s="161"/>
      <c r="I157" s="161"/>
      <c r="J157" s="161"/>
      <c r="K157" s="85"/>
      <c r="L157" s="85"/>
      <c r="M157" s="85"/>
      <c r="N157" s="85"/>
      <c r="O157" s="85"/>
      <c r="P157" s="85"/>
      <c r="Q157" s="85"/>
      <c r="R157" s="85"/>
      <c r="S157" s="85"/>
      <c r="T157" s="85"/>
      <c r="U157" s="85"/>
      <c r="V157" s="85"/>
      <c r="W157" s="85"/>
      <c r="X157" s="85"/>
      <c r="Y157" s="85"/>
      <c r="Z157" s="85"/>
      <c r="AA157" s="85"/>
      <c r="AB157" s="85"/>
      <c r="AC157" s="85"/>
      <c r="AD157" s="85"/>
      <c r="AE157" s="85"/>
      <c r="AF157" s="85"/>
    </row>
    <row r="158" spans="1:32" x14ac:dyDescent="0.25">
      <c r="A158" s="161"/>
      <c r="B158" s="161"/>
      <c r="C158" s="161"/>
      <c r="D158" s="161"/>
      <c r="E158" s="161"/>
      <c r="F158" s="161"/>
      <c r="G158" s="161"/>
      <c r="H158" s="161"/>
      <c r="I158" s="161"/>
      <c r="J158" s="161"/>
      <c r="K158" s="85"/>
      <c r="L158" s="85"/>
      <c r="M158" s="85"/>
      <c r="N158" s="85"/>
      <c r="O158" s="85"/>
      <c r="P158" s="85"/>
      <c r="Q158" s="85"/>
      <c r="R158" s="85"/>
      <c r="S158" s="85"/>
      <c r="T158" s="85"/>
      <c r="U158" s="85"/>
      <c r="V158" s="85"/>
      <c r="W158" s="85"/>
      <c r="X158" s="85"/>
      <c r="Y158" s="85"/>
      <c r="Z158" s="85"/>
      <c r="AA158" s="85"/>
      <c r="AB158" s="85"/>
      <c r="AC158" s="85"/>
      <c r="AD158" s="85"/>
      <c r="AE158" s="85"/>
      <c r="AF158" s="85"/>
    </row>
    <row r="159" spans="1:32" x14ac:dyDescent="0.25">
      <c r="A159" s="161"/>
      <c r="B159" s="161"/>
      <c r="C159" s="161"/>
      <c r="D159" s="161"/>
      <c r="E159" s="161"/>
      <c r="F159" s="161"/>
      <c r="G159" s="161"/>
      <c r="H159" s="161"/>
      <c r="I159" s="161"/>
      <c r="J159" s="161"/>
      <c r="K159" s="85"/>
      <c r="L159" s="85"/>
      <c r="M159" s="85"/>
      <c r="N159" s="85"/>
      <c r="O159" s="85"/>
      <c r="P159" s="85"/>
      <c r="Q159" s="85"/>
      <c r="R159" s="85"/>
      <c r="S159" s="85"/>
      <c r="T159" s="85"/>
      <c r="U159" s="85"/>
      <c r="V159" s="85"/>
      <c r="W159" s="85"/>
      <c r="X159" s="85"/>
      <c r="Y159" s="85"/>
      <c r="Z159" s="85"/>
      <c r="AA159" s="85"/>
      <c r="AB159" s="85"/>
      <c r="AC159" s="85"/>
      <c r="AD159" s="85"/>
      <c r="AE159" s="85"/>
      <c r="AF159" s="85"/>
    </row>
    <row r="160" spans="1:32" x14ac:dyDescent="0.25">
      <c r="A160" s="161"/>
      <c r="B160" s="161"/>
      <c r="C160" s="161"/>
      <c r="D160" s="161"/>
      <c r="E160" s="161"/>
      <c r="F160" s="161"/>
      <c r="G160" s="161"/>
      <c r="H160" s="161"/>
      <c r="I160" s="161"/>
      <c r="J160" s="161"/>
      <c r="K160" s="85"/>
      <c r="L160" s="85"/>
      <c r="M160" s="85"/>
      <c r="N160" s="85"/>
      <c r="O160" s="85"/>
      <c r="P160" s="85"/>
      <c r="Q160" s="85"/>
      <c r="R160" s="85"/>
      <c r="S160" s="85"/>
      <c r="T160" s="85"/>
      <c r="U160" s="85"/>
      <c r="V160" s="85"/>
      <c r="W160" s="85"/>
      <c r="X160" s="85"/>
      <c r="Y160" s="85"/>
      <c r="Z160" s="85"/>
      <c r="AA160" s="85"/>
      <c r="AB160" s="85"/>
      <c r="AC160" s="85"/>
      <c r="AD160" s="85"/>
      <c r="AE160" s="85"/>
      <c r="AF160" s="85"/>
    </row>
    <row r="161" spans="1:32" x14ac:dyDescent="0.25">
      <c r="A161" s="161"/>
      <c r="B161" s="161"/>
      <c r="C161" s="161"/>
      <c r="D161" s="161"/>
      <c r="E161" s="161"/>
      <c r="F161" s="161"/>
      <c r="G161" s="161"/>
      <c r="H161" s="161"/>
      <c r="I161" s="161"/>
      <c r="J161" s="161"/>
      <c r="K161" s="85"/>
      <c r="L161" s="85"/>
      <c r="M161" s="85"/>
      <c r="N161" s="85"/>
      <c r="O161" s="85"/>
      <c r="P161" s="85"/>
      <c r="Q161" s="85"/>
      <c r="R161" s="85"/>
      <c r="S161" s="85"/>
      <c r="T161" s="85"/>
      <c r="U161" s="85"/>
      <c r="V161" s="85"/>
      <c r="W161" s="85"/>
      <c r="X161" s="85"/>
      <c r="Y161" s="85"/>
      <c r="Z161" s="85"/>
      <c r="AA161" s="85"/>
      <c r="AB161" s="85"/>
      <c r="AC161" s="85"/>
      <c r="AD161" s="85"/>
      <c r="AE161" s="85"/>
      <c r="AF161" s="85"/>
    </row>
    <row r="162" spans="1:32" x14ac:dyDescent="0.25">
      <c r="A162" s="161"/>
      <c r="B162" s="161"/>
      <c r="C162" s="161"/>
      <c r="D162" s="161"/>
      <c r="E162" s="161"/>
      <c r="F162" s="161"/>
      <c r="G162" s="161"/>
      <c r="H162" s="161"/>
      <c r="I162" s="161"/>
      <c r="J162" s="161"/>
      <c r="K162" s="85"/>
      <c r="L162" s="85"/>
      <c r="M162" s="85"/>
      <c r="N162" s="85"/>
      <c r="O162" s="85"/>
      <c r="P162" s="85"/>
      <c r="Q162" s="85"/>
      <c r="R162" s="85"/>
      <c r="S162" s="85"/>
      <c r="T162" s="85"/>
      <c r="U162" s="85"/>
      <c r="V162" s="85"/>
      <c r="W162" s="85"/>
      <c r="X162" s="85"/>
      <c r="Y162" s="85"/>
      <c r="Z162" s="85"/>
      <c r="AA162" s="85"/>
      <c r="AB162" s="85"/>
      <c r="AC162" s="85"/>
      <c r="AD162" s="85"/>
      <c r="AE162" s="85"/>
      <c r="AF162" s="85"/>
    </row>
    <row r="163" spans="1:32" x14ac:dyDescent="0.25">
      <c r="A163" s="161"/>
      <c r="B163" s="161"/>
      <c r="C163" s="161"/>
      <c r="D163" s="161"/>
      <c r="E163" s="161"/>
      <c r="F163" s="161"/>
      <c r="G163" s="161"/>
      <c r="H163" s="161"/>
      <c r="I163" s="161"/>
      <c r="J163" s="161"/>
      <c r="K163" s="85"/>
      <c r="L163" s="85"/>
      <c r="M163" s="85"/>
      <c r="N163" s="85"/>
      <c r="O163" s="85"/>
      <c r="P163" s="85"/>
      <c r="Q163" s="85"/>
      <c r="R163" s="85"/>
      <c r="S163" s="85"/>
      <c r="T163" s="85"/>
      <c r="U163" s="85"/>
      <c r="V163" s="85"/>
      <c r="W163" s="85"/>
      <c r="X163" s="85"/>
      <c r="Y163" s="85"/>
      <c r="Z163" s="85"/>
      <c r="AA163" s="85"/>
      <c r="AB163" s="85"/>
      <c r="AC163" s="85"/>
      <c r="AD163" s="85"/>
      <c r="AE163" s="85"/>
      <c r="AF163" s="85"/>
    </row>
    <row r="164" spans="1:32" x14ac:dyDescent="0.25">
      <c r="A164" s="161"/>
      <c r="B164" s="161"/>
      <c r="C164" s="161"/>
      <c r="D164" s="161"/>
      <c r="E164" s="161"/>
      <c r="F164" s="161"/>
      <c r="G164" s="161"/>
      <c r="H164" s="161"/>
      <c r="I164" s="161"/>
      <c r="J164" s="161"/>
      <c r="K164" s="85"/>
      <c r="L164" s="85"/>
      <c r="M164" s="85"/>
      <c r="N164" s="85"/>
      <c r="O164" s="85"/>
      <c r="P164" s="85"/>
      <c r="Q164" s="85"/>
      <c r="R164" s="85"/>
      <c r="S164" s="85"/>
      <c r="T164" s="85"/>
      <c r="U164" s="85"/>
      <c r="V164" s="85"/>
      <c r="W164" s="85"/>
      <c r="X164" s="85"/>
      <c r="Y164" s="85"/>
      <c r="Z164" s="85"/>
      <c r="AA164" s="85"/>
      <c r="AB164" s="85"/>
      <c r="AC164" s="85"/>
      <c r="AD164" s="85"/>
      <c r="AE164" s="85"/>
      <c r="AF164" s="85"/>
    </row>
    <row r="165" spans="1:32" x14ac:dyDescent="0.25">
      <c r="A165" s="161"/>
      <c r="B165" s="161"/>
      <c r="C165" s="161"/>
      <c r="D165" s="161"/>
      <c r="E165" s="161"/>
      <c r="F165" s="161"/>
      <c r="G165" s="161"/>
      <c r="H165" s="161"/>
      <c r="I165" s="161"/>
      <c r="J165" s="161"/>
      <c r="K165" s="85"/>
      <c r="L165" s="85"/>
      <c r="M165" s="85"/>
      <c r="N165" s="85"/>
      <c r="O165" s="85"/>
      <c r="P165" s="85"/>
      <c r="Q165" s="85"/>
      <c r="R165" s="85"/>
      <c r="S165" s="85"/>
      <c r="T165" s="85"/>
      <c r="U165" s="85"/>
      <c r="V165" s="85"/>
      <c r="W165" s="85"/>
      <c r="X165" s="85"/>
      <c r="Y165" s="85"/>
      <c r="Z165" s="85"/>
      <c r="AA165" s="85"/>
      <c r="AB165" s="85"/>
      <c r="AC165" s="85"/>
      <c r="AD165" s="85"/>
      <c r="AE165" s="85"/>
      <c r="AF165" s="85"/>
    </row>
    <row r="166" spans="1:32" x14ac:dyDescent="0.25">
      <c r="A166" s="161"/>
      <c r="B166" s="161"/>
      <c r="C166" s="161"/>
      <c r="D166" s="161"/>
      <c r="E166" s="161"/>
      <c r="F166" s="161"/>
      <c r="G166" s="161"/>
      <c r="H166" s="161"/>
      <c r="I166" s="161"/>
      <c r="J166" s="161"/>
      <c r="K166" s="85"/>
      <c r="L166" s="85"/>
      <c r="M166" s="85"/>
      <c r="N166" s="85"/>
      <c r="O166" s="85"/>
      <c r="P166" s="85"/>
      <c r="Q166" s="85"/>
      <c r="R166" s="85"/>
      <c r="S166" s="85"/>
      <c r="T166" s="85"/>
      <c r="U166" s="85"/>
      <c r="V166" s="85"/>
      <c r="W166" s="85"/>
      <c r="X166" s="85"/>
      <c r="Y166" s="85"/>
      <c r="Z166" s="85"/>
      <c r="AA166" s="85"/>
      <c r="AB166" s="85"/>
      <c r="AC166" s="85"/>
      <c r="AD166" s="85"/>
      <c r="AE166" s="85"/>
      <c r="AF166" s="85"/>
    </row>
    <row r="167" spans="1:32" x14ac:dyDescent="0.25">
      <c r="A167" s="161"/>
      <c r="B167" s="161"/>
      <c r="C167" s="161"/>
      <c r="D167" s="161"/>
      <c r="E167" s="161"/>
      <c r="F167" s="161"/>
      <c r="G167" s="161"/>
      <c r="H167" s="161"/>
      <c r="I167" s="161"/>
      <c r="J167" s="161"/>
      <c r="K167" s="85"/>
      <c r="L167" s="85"/>
      <c r="M167" s="85"/>
      <c r="N167" s="85"/>
      <c r="O167" s="85"/>
      <c r="P167" s="85"/>
      <c r="Q167" s="85"/>
      <c r="R167" s="85"/>
      <c r="S167" s="85"/>
      <c r="T167" s="85"/>
      <c r="U167" s="85"/>
      <c r="V167" s="85"/>
      <c r="W167" s="85"/>
      <c r="X167" s="85"/>
      <c r="Y167" s="85"/>
      <c r="Z167" s="85"/>
      <c r="AA167" s="85"/>
      <c r="AB167" s="85"/>
      <c r="AC167" s="85"/>
      <c r="AD167" s="85"/>
      <c r="AE167" s="85"/>
      <c r="AF167" s="85"/>
    </row>
    <row r="168" spans="1:32" x14ac:dyDescent="0.25">
      <c r="A168" s="161"/>
      <c r="B168" s="161"/>
      <c r="C168" s="161"/>
      <c r="D168" s="161"/>
      <c r="E168" s="161"/>
      <c r="F168" s="161"/>
      <c r="G168" s="161"/>
      <c r="H168" s="161"/>
      <c r="I168" s="161"/>
      <c r="J168" s="161"/>
      <c r="K168" s="85"/>
      <c r="L168" s="85"/>
      <c r="M168" s="85"/>
      <c r="N168" s="85"/>
      <c r="O168" s="85"/>
      <c r="P168" s="85"/>
      <c r="Q168" s="85"/>
      <c r="R168" s="85"/>
      <c r="S168" s="85"/>
      <c r="T168" s="85"/>
      <c r="U168" s="85"/>
      <c r="V168" s="85"/>
      <c r="W168" s="85"/>
      <c r="X168" s="85"/>
      <c r="Y168" s="85"/>
      <c r="Z168" s="85"/>
      <c r="AA168" s="85"/>
      <c r="AB168" s="85"/>
      <c r="AC168" s="85"/>
      <c r="AD168" s="85"/>
      <c r="AE168" s="85"/>
      <c r="AF168" s="85"/>
    </row>
    <row r="169" spans="1:32" x14ac:dyDescent="0.25">
      <c r="A169" s="161"/>
      <c r="B169" s="161"/>
      <c r="C169" s="161"/>
      <c r="D169" s="161"/>
      <c r="E169" s="161"/>
      <c r="F169" s="161"/>
      <c r="G169" s="161"/>
      <c r="H169" s="161"/>
      <c r="I169" s="161"/>
      <c r="J169" s="161"/>
      <c r="K169" s="85"/>
      <c r="L169" s="85"/>
      <c r="M169" s="85"/>
      <c r="N169" s="85"/>
      <c r="O169" s="85"/>
      <c r="P169" s="85"/>
      <c r="Q169" s="85"/>
      <c r="R169" s="85"/>
      <c r="S169" s="85"/>
      <c r="T169" s="85"/>
      <c r="U169" s="85"/>
      <c r="V169" s="85"/>
      <c r="W169" s="85"/>
      <c r="X169" s="85"/>
      <c r="Y169" s="85"/>
      <c r="Z169" s="85"/>
      <c r="AA169" s="85"/>
      <c r="AB169" s="85"/>
      <c r="AC169" s="85"/>
      <c r="AD169" s="85"/>
      <c r="AE169" s="85"/>
      <c r="AF169" s="85"/>
    </row>
    <row r="170" spans="1:32" x14ac:dyDescent="0.25">
      <c r="A170" s="161"/>
      <c r="B170" s="161"/>
      <c r="C170" s="161"/>
      <c r="D170" s="161"/>
      <c r="E170" s="161"/>
      <c r="F170" s="161"/>
      <c r="G170" s="161"/>
      <c r="H170" s="161"/>
      <c r="I170" s="161"/>
      <c r="J170" s="161"/>
      <c r="K170" s="85"/>
      <c r="L170" s="85"/>
      <c r="M170" s="85"/>
      <c r="N170" s="85"/>
      <c r="O170" s="85"/>
      <c r="P170" s="85"/>
      <c r="Q170" s="85"/>
      <c r="R170" s="85"/>
      <c r="S170" s="85"/>
      <c r="T170" s="85"/>
      <c r="U170" s="85"/>
      <c r="V170" s="85"/>
      <c r="W170" s="85"/>
      <c r="X170" s="85"/>
      <c r="Y170" s="85"/>
      <c r="Z170" s="85"/>
      <c r="AA170" s="85"/>
      <c r="AB170" s="85"/>
      <c r="AC170" s="85"/>
      <c r="AD170" s="85"/>
      <c r="AE170" s="85"/>
      <c r="AF170" s="85"/>
    </row>
    <row r="171" spans="1:32" x14ac:dyDescent="0.25">
      <c r="A171" s="161"/>
      <c r="B171" s="161"/>
      <c r="C171" s="161"/>
      <c r="D171" s="161"/>
      <c r="E171" s="161"/>
      <c r="F171" s="161"/>
      <c r="G171" s="161"/>
      <c r="H171" s="161"/>
      <c r="I171" s="161"/>
      <c r="J171" s="161"/>
      <c r="K171" s="85"/>
      <c r="L171" s="85"/>
      <c r="M171" s="85"/>
      <c r="N171" s="85"/>
      <c r="O171" s="85"/>
      <c r="P171" s="85"/>
      <c r="Q171" s="85"/>
      <c r="R171" s="85"/>
      <c r="S171" s="85"/>
      <c r="T171" s="85"/>
      <c r="U171" s="85"/>
      <c r="V171" s="85"/>
      <c r="W171" s="85"/>
      <c r="X171" s="85"/>
      <c r="Y171" s="85"/>
      <c r="Z171" s="85"/>
      <c r="AA171" s="85"/>
      <c r="AB171" s="85"/>
      <c r="AC171" s="85"/>
      <c r="AD171" s="85"/>
      <c r="AE171" s="85"/>
      <c r="AF171" s="85"/>
    </row>
    <row r="172" spans="1:32" x14ac:dyDescent="0.25">
      <c r="A172" s="161"/>
      <c r="B172" s="161"/>
      <c r="C172" s="161"/>
      <c r="D172" s="161"/>
      <c r="E172" s="161"/>
      <c r="F172" s="161"/>
      <c r="G172" s="161"/>
      <c r="H172" s="161"/>
      <c r="I172" s="161"/>
      <c r="J172" s="161"/>
      <c r="K172" s="85"/>
      <c r="L172" s="85"/>
      <c r="M172" s="85"/>
      <c r="N172" s="85"/>
      <c r="O172" s="85"/>
      <c r="P172" s="85"/>
      <c r="Q172" s="85"/>
      <c r="R172" s="85"/>
      <c r="S172" s="85"/>
      <c r="T172" s="85"/>
      <c r="U172" s="85"/>
      <c r="V172" s="85"/>
      <c r="W172" s="85"/>
      <c r="X172" s="85"/>
      <c r="Y172" s="85"/>
      <c r="Z172" s="85"/>
      <c r="AA172" s="85"/>
      <c r="AB172" s="85"/>
      <c r="AC172" s="85"/>
      <c r="AD172" s="85"/>
      <c r="AE172" s="85"/>
      <c r="AF172" s="85"/>
    </row>
    <row r="173" spans="1:32" x14ac:dyDescent="0.25">
      <c r="A173" s="161"/>
      <c r="B173" s="161"/>
      <c r="C173" s="161"/>
      <c r="D173" s="161"/>
      <c r="E173" s="161"/>
      <c r="F173" s="161"/>
      <c r="G173" s="161"/>
      <c r="H173" s="161"/>
      <c r="I173" s="161"/>
      <c r="J173" s="161"/>
      <c r="K173" s="85"/>
      <c r="L173" s="85"/>
      <c r="M173" s="85"/>
      <c r="N173" s="85"/>
      <c r="O173" s="85"/>
      <c r="P173" s="85"/>
      <c r="Q173" s="85"/>
      <c r="R173" s="85"/>
      <c r="S173" s="85"/>
      <c r="T173" s="85"/>
      <c r="U173" s="85"/>
      <c r="V173" s="85"/>
      <c r="W173" s="85"/>
      <c r="X173" s="85"/>
      <c r="Y173" s="85"/>
      <c r="Z173" s="85"/>
      <c r="AA173" s="85"/>
      <c r="AB173" s="85"/>
      <c r="AC173" s="85"/>
      <c r="AD173" s="85"/>
      <c r="AE173" s="85"/>
      <c r="AF173" s="85"/>
    </row>
    <row r="174" spans="1:32" x14ac:dyDescent="0.25">
      <c r="A174" s="161"/>
      <c r="B174" s="161"/>
      <c r="C174" s="161"/>
      <c r="D174" s="161"/>
      <c r="E174" s="161"/>
      <c r="F174" s="161"/>
      <c r="G174" s="161"/>
      <c r="H174" s="161"/>
      <c r="I174" s="161"/>
      <c r="J174" s="161"/>
      <c r="K174" s="85"/>
      <c r="L174" s="85"/>
      <c r="M174" s="85"/>
      <c r="N174" s="85"/>
      <c r="O174" s="85"/>
      <c r="P174" s="85"/>
      <c r="Q174" s="85"/>
      <c r="R174" s="85"/>
      <c r="S174" s="85"/>
      <c r="T174" s="85"/>
      <c r="U174" s="85"/>
      <c r="V174" s="85"/>
      <c r="W174" s="85"/>
      <c r="X174" s="85"/>
      <c r="Y174" s="85"/>
      <c r="Z174" s="85"/>
      <c r="AA174" s="85"/>
      <c r="AB174" s="85"/>
      <c r="AC174" s="85"/>
      <c r="AD174" s="85"/>
      <c r="AE174" s="85"/>
      <c r="AF174" s="85"/>
    </row>
    <row r="175" spans="1:32" x14ac:dyDescent="0.25">
      <c r="A175" s="161"/>
      <c r="B175" s="161"/>
      <c r="C175" s="161"/>
      <c r="D175" s="161"/>
      <c r="E175" s="161"/>
      <c r="F175" s="161"/>
      <c r="G175" s="161"/>
      <c r="H175" s="161"/>
      <c r="I175" s="161"/>
      <c r="J175" s="161"/>
      <c r="K175" s="85"/>
      <c r="L175" s="85"/>
      <c r="M175" s="85"/>
      <c r="N175" s="85"/>
      <c r="O175" s="85"/>
      <c r="P175" s="85"/>
      <c r="Q175" s="85"/>
      <c r="R175" s="85"/>
      <c r="S175" s="85"/>
      <c r="T175" s="85"/>
      <c r="U175" s="85"/>
      <c r="V175" s="85"/>
      <c r="W175" s="85"/>
      <c r="X175" s="85"/>
      <c r="Y175" s="85"/>
      <c r="Z175" s="85"/>
      <c r="AA175" s="85"/>
      <c r="AB175" s="85"/>
      <c r="AC175" s="85"/>
      <c r="AD175" s="85"/>
      <c r="AE175" s="85"/>
      <c r="AF175" s="85"/>
    </row>
    <row r="176" spans="1:32" x14ac:dyDescent="0.25">
      <c r="A176" s="161"/>
      <c r="B176" s="161"/>
      <c r="C176" s="161"/>
      <c r="D176" s="161"/>
      <c r="E176" s="161"/>
      <c r="F176" s="161"/>
      <c r="G176" s="161"/>
      <c r="H176" s="161"/>
      <c r="I176" s="161"/>
      <c r="J176" s="161"/>
      <c r="K176" s="85"/>
      <c r="L176" s="85"/>
      <c r="M176" s="85"/>
      <c r="N176" s="85"/>
      <c r="O176" s="85"/>
      <c r="P176" s="85"/>
      <c r="Q176" s="85"/>
      <c r="R176" s="85"/>
      <c r="S176" s="85"/>
      <c r="T176" s="85"/>
      <c r="U176" s="85"/>
      <c r="V176" s="85"/>
      <c r="W176" s="85"/>
      <c r="X176" s="85"/>
      <c r="Y176" s="85"/>
      <c r="Z176" s="85"/>
      <c r="AA176" s="85"/>
      <c r="AB176" s="85"/>
      <c r="AC176" s="85"/>
      <c r="AD176" s="85"/>
      <c r="AE176" s="85"/>
      <c r="AF176" s="85"/>
    </row>
    <row r="177" spans="1:32" x14ac:dyDescent="0.25">
      <c r="A177" s="161"/>
      <c r="B177" s="161"/>
      <c r="C177" s="161"/>
      <c r="D177" s="161"/>
      <c r="E177" s="161"/>
      <c r="F177" s="161"/>
      <c r="G177" s="161"/>
      <c r="H177" s="161"/>
      <c r="I177" s="161"/>
      <c r="J177" s="161"/>
      <c r="K177" s="85"/>
      <c r="L177" s="85"/>
      <c r="M177" s="85"/>
      <c r="N177" s="85"/>
      <c r="O177" s="85"/>
      <c r="P177" s="85"/>
      <c r="Q177" s="85"/>
      <c r="R177" s="85"/>
      <c r="S177" s="85"/>
      <c r="T177" s="85"/>
      <c r="U177" s="85"/>
      <c r="V177" s="85"/>
      <c r="W177" s="85"/>
      <c r="X177" s="85"/>
      <c r="Y177" s="85"/>
      <c r="Z177" s="85"/>
      <c r="AA177" s="85"/>
      <c r="AB177" s="85"/>
      <c r="AC177" s="85"/>
      <c r="AD177" s="85"/>
      <c r="AE177" s="85"/>
      <c r="AF177" s="85"/>
    </row>
    <row r="178" spans="1:32" x14ac:dyDescent="0.25">
      <c r="A178" s="161"/>
      <c r="B178" s="161"/>
      <c r="C178" s="161"/>
      <c r="D178" s="161"/>
      <c r="E178" s="161"/>
      <c r="F178" s="161"/>
      <c r="G178" s="161"/>
      <c r="H178" s="161"/>
      <c r="I178" s="161"/>
      <c r="J178" s="161"/>
      <c r="K178" s="85"/>
      <c r="L178" s="85"/>
      <c r="M178" s="85"/>
      <c r="N178" s="85"/>
      <c r="O178" s="85"/>
      <c r="P178" s="85"/>
      <c r="Q178" s="85"/>
      <c r="R178" s="85"/>
      <c r="S178" s="85"/>
      <c r="T178" s="85"/>
      <c r="U178" s="85"/>
      <c r="V178" s="85"/>
      <c r="W178" s="85"/>
      <c r="X178" s="85"/>
      <c r="Y178" s="85"/>
      <c r="Z178" s="85"/>
      <c r="AA178" s="85"/>
      <c r="AB178" s="85"/>
      <c r="AC178" s="85"/>
      <c r="AD178" s="85"/>
      <c r="AE178" s="85"/>
      <c r="AF178" s="85"/>
    </row>
    <row r="179" spans="1:32" x14ac:dyDescent="0.25">
      <c r="A179" s="161"/>
      <c r="B179" s="161"/>
      <c r="C179" s="161"/>
      <c r="D179" s="161"/>
      <c r="E179" s="161"/>
      <c r="F179" s="161"/>
      <c r="G179" s="161"/>
      <c r="H179" s="161"/>
      <c r="I179" s="161"/>
      <c r="J179" s="161"/>
      <c r="K179" s="85"/>
      <c r="L179" s="85"/>
      <c r="M179" s="85"/>
      <c r="N179" s="85"/>
      <c r="O179" s="85"/>
      <c r="P179" s="85"/>
      <c r="Q179" s="85"/>
      <c r="R179" s="85"/>
      <c r="S179" s="85"/>
      <c r="T179" s="85"/>
      <c r="U179" s="85"/>
      <c r="V179" s="85"/>
      <c r="W179" s="85"/>
      <c r="X179" s="85"/>
      <c r="Y179" s="85"/>
      <c r="Z179" s="85"/>
      <c r="AA179" s="85"/>
      <c r="AB179" s="85"/>
      <c r="AC179" s="85"/>
      <c r="AD179" s="85"/>
      <c r="AE179" s="85"/>
      <c r="AF179" s="85"/>
    </row>
    <row r="180" spans="1:32" x14ac:dyDescent="0.25">
      <c r="A180" s="161"/>
      <c r="B180" s="161"/>
      <c r="C180" s="161"/>
      <c r="D180" s="161"/>
      <c r="E180" s="161"/>
      <c r="F180" s="161"/>
      <c r="G180" s="161"/>
      <c r="H180" s="161"/>
      <c r="I180" s="161"/>
      <c r="J180" s="161"/>
      <c r="K180" s="85"/>
      <c r="L180" s="85"/>
      <c r="M180" s="85"/>
      <c r="N180" s="85"/>
      <c r="O180" s="85"/>
      <c r="P180" s="85"/>
      <c r="Q180" s="85"/>
      <c r="R180" s="85"/>
      <c r="S180" s="85"/>
      <c r="T180" s="85"/>
      <c r="U180" s="85"/>
      <c r="V180" s="85"/>
      <c r="W180" s="85"/>
      <c r="X180" s="85"/>
      <c r="Y180" s="85"/>
      <c r="Z180" s="85"/>
      <c r="AA180" s="85"/>
      <c r="AB180" s="85"/>
      <c r="AC180" s="85"/>
      <c r="AD180" s="85"/>
      <c r="AE180" s="85"/>
      <c r="AF180" s="85"/>
    </row>
    <row r="181" spans="1:32" x14ac:dyDescent="0.25">
      <c r="A181" s="161"/>
      <c r="B181" s="161"/>
      <c r="C181" s="161"/>
      <c r="D181" s="161"/>
      <c r="E181" s="161"/>
      <c r="F181" s="161"/>
      <c r="G181" s="161"/>
      <c r="H181" s="161"/>
      <c r="I181" s="161"/>
      <c r="J181" s="161"/>
      <c r="K181" s="85"/>
      <c r="L181" s="85"/>
      <c r="M181" s="85"/>
      <c r="N181" s="85"/>
      <c r="O181" s="85"/>
      <c r="P181" s="85"/>
      <c r="Q181" s="85"/>
      <c r="R181" s="85"/>
      <c r="S181" s="85"/>
      <c r="T181" s="85"/>
      <c r="U181" s="85"/>
      <c r="V181" s="85"/>
      <c r="W181" s="85"/>
      <c r="X181" s="85"/>
      <c r="Y181" s="85"/>
      <c r="Z181" s="85"/>
      <c r="AA181" s="85"/>
      <c r="AB181" s="85"/>
      <c r="AC181" s="85"/>
      <c r="AD181" s="85"/>
      <c r="AE181" s="85"/>
      <c r="AF181" s="85"/>
    </row>
    <row r="182" spans="1:32" x14ac:dyDescent="0.25">
      <c r="A182" s="161"/>
      <c r="B182" s="161"/>
      <c r="C182" s="161"/>
      <c r="D182" s="161"/>
      <c r="E182" s="161"/>
      <c r="F182" s="161"/>
      <c r="G182" s="161"/>
      <c r="H182" s="161"/>
      <c r="I182" s="161"/>
      <c r="J182" s="161"/>
      <c r="K182" s="85"/>
      <c r="L182" s="85"/>
      <c r="M182" s="85"/>
      <c r="N182" s="85"/>
      <c r="O182" s="85"/>
      <c r="P182" s="85"/>
      <c r="Q182" s="85"/>
      <c r="R182" s="85"/>
      <c r="S182" s="85"/>
      <c r="T182" s="85"/>
      <c r="U182" s="85"/>
      <c r="V182" s="85"/>
      <c r="W182" s="85"/>
      <c r="X182" s="85"/>
      <c r="Y182" s="85"/>
      <c r="Z182" s="85"/>
      <c r="AA182" s="85"/>
      <c r="AB182" s="85"/>
      <c r="AC182" s="85"/>
      <c r="AD182" s="85"/>
      <c r="AE182" s="85"/>
      <c r="AF182" s="85"/>
    </row>
    <row r="183" spans="1:32" x14ac:dyDescent="0.25">
      <c r="A183" s="161"/>
      <c r="B183" s="161"/>
      <c r="C183" s="161"/>
      <c r="D183" s="161"/>
      <c r="E183" s="161"/>
      <c r="F183" s="161"/>
      <c r="G183" s="161"/>
      <c r="H183" s="161"/>
      <c r="I183" s="161"/>
      <c r="J183" s="161"/>
      <c r="K183" s="85"/>
      <c r="L183" s="85"/>
      <c r="M183" s="85"/>
      <c r="N183" s="85"/>
      <c r="O183" s="85"/>
      <c r="P183" s="85"/>
      <c r="Q183" s="85"/>
      <c r="R183" s="85"/>
      <c r="S183" s="85"/>
      <c r="T183" s="85"/>
      <c r="U183" s="85"/>
      <c r="V183" s="85"/>
      <c r="W183" s="85"/>
      <c r="X183" s="85"/>
      <c r="Y183" s="85"/>
      <c r="Z183" s="85"/>
      <c r="AA183" s="85"/>
      <c r="AB183" s="85"/>
      <c r="AC183" s="85"/>
      <c r="AD183" s="85"/>
      <c r="AE183" s="85"/>
      <c r="AF183" s="85"/>
    </row>
    <row r="184" spans="1:32" x14ac:dyDescent="0.25">
      <c r="A184" s="85"/>
      <c r="B184" s="85"/>
      <c r="C184" s="85"/>
      <c r="D184" s="85"/>
      <c r="E184" s="85"/>
      <c r="F184" s="85"/>
      <c r="G184" s="85"/>
      <c r="H184" s="85"/>
      <c r="I184" s="85"/>
      <c r="J184" s="85"/>
      <c r="K184" s="85"/>
      <c r="L184" s="85"/>
      <c r="M184" s="85"/>
      <c r="N184" s="85"/>
      <c r="O184" s="85"/>
      <c r="P184" s="85"/>
      <c r="Q184" s="85"/>
      <c r="R184" s="85"/>
      <c r="S184" s="85"/>
      <c r="T184" s="85"/>
      <c r="U184" s="85"/>
      <c r="V184" s="85"/>
      <c r="W184" s="85"/>
      <c r="X184" s="85"/>
      <c r="Y184" s="85"/>
      <c r="Z184" s="85"/>
      <c r="AA184" s="85"/>
      <c r="AB184" s="85"/>
      <c r="AC184" s="85"/>
      <c r="AD184" s="85"/>
      <c r="AE184" s="85"/>
      <c r="AF184" s="85"/>
    </row>
    <row r="185" spans="1:32" x14ac:dyDescent="0.25">
      <c r="A185" s="85"/>
      <c r="B185" s="85"/>
      <c r="C185" s="85"/>
      <c r="D185" s="85"/>
      <c r="E185" s="85"/>
      <c r="F185" s="85"/>
      <c r="G185" s="85"/>
      <c r="H185" s="85"/>
      <c r="I185" s="85"/>
      <c r="J185" s="85"/>
      <c r="K185" s="85"/>
      <c r="L185" s="85"/>
      <c r="M185" s="85"/>
      <c r="N185" s="85"/>
      <c r="O185" s="85"/>
      <c r="P185" s="85"/>
      <c r="Q185" s="85"/>
      <c r="R185" s="85"/>
      <c r="S185" s="85"/>
      <c r="T185" s="85"/>
      <c r="U185" s="85"/>
      <c r="V185" s="85"/>
      <c r="W185" s="85"/>
      <c r="X185" s="85"/>
      <c r="Y185" s="85"/>
      <c r="Z185" s="85"/>
      <c r="AA185" s="85"/>
      <c r="AB185" s="85"/>
      <c r="AC185" s="85"/>
      <c r="AD185" s="85"/>
      <c r="AE185" s="85"/>
      <c r="AF185" s="85"/>
    </row>
    <row r="186" spans="1:32" x14ac:dyDescent="0.25">
      <c r="A186" s="85"/>
      <c r="B186" s="85"/>
      <c r="C186" s="85"/>
      <c r="D186" s="85"/>
      <c r="E186" s="85"/>
      <c r="F186" s="85"/>
      <c r="G186" s="85"/>
      <c r="H186" s="85"/>
      <c r="I186" s="85"/>
      <c r="J186" s="85"/>
      <c r="K186" s="85"/>
      <c r="L186" s="85"/>
      <c r="M186" s="85"/>
      <c r="N186" s="85"/>
      <c r="O186" s="85"/>
      <c r="P186" s="85"/>
      <c r="Q186" s="85"/>
      <c r="R186" s="85"/>
      <c r="S186" s="85"/>
      <c r="T186" s="85"/>
      <c r="U186" s="85"/>
      <c r="V186" s="85"/>
      <c r="W186" s="85"/>
      <c r="X186" s="85"/>
      <c r="Y186" s="85"/>
      <c r="Z186" s="85"/>
      <c r="AA186" s="85"/>
      <c r="AB186" s="85"/>
      <c r="AC186" s="85"/>
      <c r="AD186" s="85"/>
      <c r="AE186" s="85"/>
      <c r="AF186" s="85"/>
    </row>
    <row r="187" spans="1:32" x14ac:dyDescent="0.25">
      <c r="A187" s="85"/>
      <c r="B187" s="85"/>
      <c r="C187" s="85"/>
      <c r="D187" s="85"/>
      <c r="E187" s="85"/>
      <c r="F187" s="85"/>
      <c r="G187" s="85"/>
      <c r="H187" s="85"/>
      <c r="I187" s="85"/>
      <c r="J187" s="85"/>
      <c r="K187" s="85"/>
      <c r="L187" s="85"/>
      <c r="M187" s="85"/>
      <c r="N187" s="85"/>
      <c r="O187" s="85"/>
      <c r="P187" s="85"/>
      <c r="Q187" s="85"/>
      <c r="R187" s="85"/>
      <c r="S187" s="85"/>
      <c r="T187" s="85"/>
      <c r="U187" s="85"/>
      <c r="V187" s="85"/>
      <c r="W187" s="85"/>
      <c r="X187" s="85"/>
      <c r="Y187" s="85"/>
      <c r="Z187" s="85"/>
      <c r="AA187" s="85"/>
      <c r="AB187" s="85"/>
      <c r="AC187" s="85"/>
      <c r="AD187" s="85"/>
      <c r="AE187" s="85"/>
      <c r="AF187" s="85"/>
    </row>
    <row r="188" spans="1:32" x14ac:dyDescent="0.25">
      <c r="A188" s="85"/>
      <c r="B188" s="85"/>
      <c r="C188" s="85"/>
      <c r="D188" s="85"/>
      <c r="E188" s="85"/>
      <c r="F188" s="85"/>
      <c r="G188" s="85"/>
      <c r="H188" s="85"/>
      <c r="I188" s="85"/>
      <c r="J188" s="85"/>
      <c r="K188" s="85"/>
      <c r="L188" s="85"/>
      <c r="M188" s="85"/>
      <c r="N188" s="85"/>
      <c r="O188" s="85"/>
      <c r="P188" s="85"/>
      <c r="Q188" s="85"/>
      <c r="R188" s="85"/>
      <c r="S188" s="85"/>
      <c r="T188" s="85"/>
      <c r="U188" s="85"/>
      <c r="V188" s="85"/>
      <c r="W188" s="85"/>
      <c r="X188" s="85"/>
      <c r="Y188" s="85"/>
      <c r="Z188" s="85"/>
      <c r="AA188" s="85"/>
      <c r="AB188" s="85"/>
      <c r="AC188" s="85"/>
      <c r="AD188" s="85"/>
      <c r="AE188" s="85"/>
      <c r="AF188" s="85"/>
    </row>
    <row r="189" spans="1:32" x14ac:dyDescent="0.25">
      <c r="A189" s="85"/>
      <c r="B189" s="85"/>
      <c r="C189" s="85"/>
      <c r="D189" s="85"/>
      <c r="E189" s="85"/>
      <c r="F189" s="85"/>
      <c r="G189" s="85"/>
      <c r="H189" s="85"/>
      <c r="I189" s="85"/>
      <c r="J189" s="85"/>
      <c r="K189" s="85"/>
      <c r="L189" s="85"/>
      <c r="M189" s="85"/>
      <c r="N189" s="85"/>
      <c r="O189" s="85"/>
      <c r="P189" s="85"/>
      <c r="Q189" s="85"/>
      <c r="R189" s="85"/>
      <c r="S189" s="85"/>
      <c r="T189" s="85"/>
      <c r="U189" s="85"/>
      <c r="V189" s="85"/>
      <c r="W189" s="85"/>
      <c r="X189" s="85"/>
      <c r="Y189" s="85"/>
      <c r="Z189" s="85"/>
      <c r="AA189" s="85"/>
      <c r="AB189" s="85"/>
      <c r="AC189" s="85"/>
      <c r="AD189" s="85"/>
      <c r="AE189" s="85"/>
      <c r="AF189" s="85"/>
    </row>
    <row r="190" spans="1:32" x14ac:dyDescent="0.25">
      <c r="A190" s="85"/>
      <c r="B190" s="85"/>
      <c r="C190" s="85"/>
      <c r="D190" s="85"/>
      <c r="E190" s="85"/>
      <c r="F190" s="85"/>
      <c r="G190" s="85"/>
      <c r="H190" s="85"/>
      <c r="I190" s="85"/>
      <c r="J190" s="85"/>
      <c r="K190" s="85"/>
      <c r="L190" s="85"/>
      <c r="M190" s="85"/>
      <c r="N190" s="85"/>
      <c r="O190" s="85"/>
      <c r="P190" s="85"/>
      <c r="Q190" s="85"/>
      <c r="R190" s="85"/>
      <c r="S190" s="85"/>
      <c r="T190" s="85"/>
      <c r="U190" s="85"/>
      <c r="V190" s="85"/>
      <c r="W190" s="85"/>
      <c r="X190" s="85"/>
      <c r="Y190" s="85"/>
      <c r="Z190" s="85"/>
      <c r="AA190" s="85"/>
      <c r="AB190" s="85"/>
      <c r="AC190" s="85"/>
      <c r="AD190" s="85"/>
      <c r="AE190" s="85"/>
      <c r="AF190" s="85"/>
    </row>
    <row r="191" spans="1:32" x14ac:dyDescent="0.25">
      <c r="A191" s="85"/>
      <c r="B191" s="85"/>
      <c r="C191" s="85"/>
      <c r="D191" s="85"/>
      <c r="E191" s="85"/>
      <c r="F191" s="85"/>
      <c r="G191" s="85"/>
      <c r="H191" s="85"/>
      <c r="I191" s="85"/>
      <c r="J191" s="85"/>
      <c r="K191" s="85"/>
      <c r="L191" s="85"/>
      <c r="M191" s="85"/>
      <c r="N191" s="85"/>
      <c r="O191" s="85"/>
      <c r="P191" s="85"/>
      <c r="Q191" s="85"/>
      <c r="R191" s="85"/>
      <c r="S191" s="85"/>
      <c r="T191" s="85"/>
      <c r="U191" s="85"/>
      <c r="V191" s="85"/>
      <c r="W191" s="85"/>
      <c r="X191" s="85"/>
      <c r="Y191" s="85"/>
      <c r="Z191" s="85"/>
      <c r="AA191" s="85"/>
      <c r="AB191" s="85"/>
      <c r="AC191" s="85"/>
      <c r="AD191" s="85"/>
      <c r="AE191" s="85"/>
      <c r="AF191" s="85"/>
    </row>
    <row r="192" spans="1:32" x14ac:dyDescent="0.25">
      <c r="A192" s="85"/>
      <c r="B192" s="85"/>
      <c r="C192" s="85"/>
      <c r="D192" s="85"/>
      <c r="E192" s="85"/>
      <c r="F192" s="85"/>
      <c r="G192" s="85"/>
      <c r="H192" s="85"/>
      <c r="I192" s="85"/>
      <c r="J192" s="85"/>
      <c r="K192" s="85"/>
      <c r="L192" s="85"/>
      <c r="M192" s="85"/>
      <c r="N192" s="85"/>
      <c r="O192" s="85"/>
      <c r="P192" s="85"/>
      <c r="Q192" s="85"/>
      <c r="R192" s="85"/>
      <c r="S192" s="85"/>
      <c r="T192" s="85"/>
      <c r="U192" s="85"/>
      <c r="V192" s="85"/>
      <c r="W192" s="85"/>
      <c r="X192" s="85"/>
      <c r="Y192" s="85"/>
      <c r="Z192" s="85"/>
      <c r="AA192" s="85"/>
      <c r="AB192" s="85"/>
      <c r="AC192" s="85"/>
      <c r="AD192" s="85"/>
      <c r="AE192" s="85"/>
      <c r="AF192" s="85"/>
    </row>
    <row r="193" spans="1:32" x14ac:dyDescent="0.25">
      <c r="A193" s="85"/>
      <c r="B193" s="85"/>
      <c r="C193" s="85"/>
      <c r="D193" s="85"/>
      <c r="E193" s="85"/>
      <c r="F193" s="85"/>
      <c r="G193" s="85"/>
      <c r="H193" s="85"/>
      <c r="I193" s="85"/>
      <c r="J193" s="85"/>
      <c r="K193" s="85"/>
      <c r="L193" s="85"/>
      <c r="M193" s="85"/>
      <c r="N193" s="85"/>
      <c r="O193" s="85"/>
      <c r="P193" s="85"/>
      <c r="Q193" s="85"/>
      <c r="R193" s="85"/>
      <c r="S193" s="85"/>
      <c r="T193" s="85"/>
      <c r="U193" s="85"/>
      <c r="V193" s="85"/>
      <c r="W193" s="85"/>
      <c r="X193" s="85"/>
      <c r="Y193" s="85"/>
      <c r="Z193" s="85"/>
      <c r="AA193" s="85"/>
      <c r="AB193" s="85"/>
      <c r="AC193" s="85"/>
      <c r="AD193" s="85"/>
      <c r="AE193" s="85"/>
      <c r="AF193" s="85"/>
    </row>
    <row r="194" spans="1:32" x14ac:dyDescent="0.25">
      <c r="A194" s="85"/>
      <c r="B194" s="85"/>
      <c r="C194" s="85"/>
      <c r="D194" s="85"/>
      <c r="E194" s="85"/>
      <c r="F194" s="85"/>
      <c r="G194" s="85"/>
      <c r="H194" s="85"/>
      <c r="I194" s="85"/>
      <c r="J194" s="85"/>
      <c r="K194" s="85"/>
      <c r="L194" s="85"/>
      <c r="M194" s="85"/>
      <c r="N194" s="85"/>
      <c r="O194" s="85"/>
      <c r="P194" s="85"/>
      <c r="Q194" s="85"/>
      <c r="R194" s="85"/>
      <c r="S194" s="85"/>
      <c r="T194" s="85"/>
      <c r="U194" s="85"/>
      <c r="V194" s="85"/>
      <c r="W194" s="85"/>
      <c r="X194" s="85"/>
      <c r="Y194" s="85"/>
      <c r="Z194" s="85"/>
      <c r="AA194" s="85"/>
      <c r="AB194" s="85"/>
      <c r="AC194" s="85"/>
      <c r="AD194" s="85"/>
      <c r="AE194" s="85"/>
      <c r="AF194" s="85"/>
    </row>
    <row r="195" spans="1:32" x14ac:dyDescent="0.25">
      <c r="A195" s="85"/>
      <c r="B195" s="85"/>
      <c r="C195" s="85"/>
      <c r="D195" s="85"/>
      <c r="E195" s="85"/>
      <c r="F195" s="85"/>
      <c r="G195" s="85"/>
      <c r="H195" s="85"/>
      <c r="I195" s="85"/>
      <c r="J195" s="85"/>
      <c r="K195" s="85"/>
      <c r="L195" s="85"/>
      <c r="M195" s="85"/>
      <c r="N195" s="85"/>
      <c r="O195" s="85"/>
      <c r="P195" s="85"/>
      <c r="Q195" s="85"/>
      <c r="R195" s="85"/>
      <c r="S195" s="85"/>
      <c r="T195" s="85"/>
      <c r="U195" s="85"/>
      <c r="V195" s="85"/>
      <c r="W195" s="85"/>
      <c r="X195" s="85"/>
      <c r="Y195" s="85"/>
      <c r="Z195" s="85"/>
      <c r="AA195" s="85"/>
      <c r="AB195" s="85"/>
      <c r="AC195" s="85"/>
      <c r="AD195" s="85"/>
      <c r="AE195" s="85"/>
      <c r="AF195" s="85"/>
    </row>
    <row r="196" spans="1:32" x14ac:dyDescent="0.25">
      <c r="A196" s="85"/>
      <c r="B196" s="85"/>
      <c r="C196" s="85"/>
      <c r="D196" s="85"/>
      <c r="E196" s="85"/>
      <c r="F196" s="85"/>
      <c r="G196" s="85"/>
      <c r="H196" s="85"/>
      <c r="I196" s="85"/>
      <c r="J196" s="85"/>
      <c r="K196" s="85"/>
      <c r="L196" s="85"/>
      <c r="M196" s="85"/>
      <c r="N196" s="85"/>
      <c r="O196" s="85"/>
      <c r="P196" s="85"/>
      <c r="Q196" s="85"/>
      <c r="R196" s="85"/>
      <c r="S196" s="85"/>
      <c r="T196" s="85"/>
      <c r="U196" s="85"/>
      <c r="V196" s="85"/>
      <c r="W196" s="85"/>
      <c r="X196" s="85"/>
      <c r="Y196" s="85"/>
      <c r="Z196" s="85"/>
      <c r="AA196" s="85"/>
      <c r="AB196" s="85"/>
      <c r="AC196" s="85"/>
      <c r="AD196" s="85"/>
      <c r="AE196" s="85"/>
      <c r="AF196" s="85"/>
    </row>
    <row r="197" spans="1:32" x14ac:dyDescent="0.25">
      <c r="A197" s="85"/>
      <c r="B197" s="85"/>
      <c r="C197" s="85"/>
      <c r="D197" s="85"/>
      <c r="E197" s="85"/>
      <c r="F197" s="85"/>
      <c r="G197" s="85"/>
      <c r="H197" s="85"/>
      <c r="I197" s="85"/>
      <c r="J197" s="85"/>
      <c r="K197" s="85"/>
      <c r="L197" s="85"/>
      <c r="M197" s="85"/>
      <c r="N197" s="85"/>
      <c r="O197" s="85"/>
      <c r="P197" s="85"/>
      <c r="Q197" s="85"/>
      <c r="R197" s="85"/>
      <c r="S197" s="85"/>
      <c r="T197" s="85"/>
      <c r="U197" s="85"/>
      <c r="V197" s="85"/>
      <c r="W197" s="85"/>
      <c r="X197" s="85"/>
      <c r="Y197" s="85"/>
      <c r="Z197" s="85"/>
      <c r="AA197" s="85"/>
      <c r="AB197" s="85"/>
      <c r="AC197" s="85"/>
      <c r="AD197" s="85"/>
      <c r="AE197" s="85"/>
      <c r="AF197" s="85"/>
    </row>
    <row r="198" spans="1:32" x14ac:dyDescent="0.25">
      <c r="A198" s="85"/>
      <c r="B198" s="85"/>
      <c r="C198" s="85"/>
      <c r="D198" s="85"/>
      <c r="E198" s="85"/>
      <c r="F198" s="85"/>
      <c r="G198" s="85"/>
      <c r="H198" s="85"/>
      <c r="I198" s="85"/>
      <c r="J198" s="85"/>
      <c r="K198" s="85"/>
      <c r="L198" s="85"/>
      <c r="M198" s="85"/>
      <c r="N198" s="85"/>
      <c r="O198" s="85"/>
      <c r="P198" s="85"/>
      <c r="Q198" s="85"/>
      <c r="R198" s="85"/>
      <c r="S198" s="85"/>
      <c r="T198" s="85"/>
      <c r="U198" s="85"/>
      <c r="V198" s="85"/>
      <c r="W198" s="85"/>
      <c r="X198" s="85"/>
      <c r="Y198" s="85"/>
      <c r="Z198" s="85"/>
      <c r="AA198" s="85"/>
      <c r="AB198" s="85"/>
      <c r="AC198" s="85"/>
      <c r="AD198" s="85"/>
      <c r="AE198" s="85"/>
      <c r="AF198" s="85"/>
    </row>
    <row r="199" spans="1:32" x14ac:dyDescent="0.25">
      <c r="A199" s="85"/>
      <c r="B199" s="85"/>
      <c r="C199" s="85"/>
      <c r="D199" s="85"/>
      <c r="E199" s="85"/>
      <c r="F199" s="85"/>
      <c r="G199" s="85"/>
      <c r="H199" s="85"/>
      <c r="I199" s="85"/>
      <c r="J199" s="85"/>
      <c r="K199" s="85"/>
      <c r="L199" s="85"/>
      <c r="M199" s="85"/>
      <c r="N199" s="85"/>
      <c r="O199" s="85"/>
      <c r="P199" s="85"/>
      <c r="Q199" s="85"/>
      <c r="R199" s="85"/>
      <c r="S199" s="85"/>
      <c r="T199" s="85"/>
      <c r="U199" s="85"/>
      <c r="V199" s="85"/>
      <c r="W199" s="85"/>
      <c r="X199" s="85"/>
      <c r="Y199" s="85"/>
      <c r="Z199" s="85"/>
      <c r="AA199" s="85"/>
      <c r="AB199" s="85"/>
      <c r="AC199" s="85"/>
      <c r="AD199" s="85"/>
      <c r="AE199" s="85"/>
      <c r="AF199" s="85"/>
    </row>
    <row r="200" spans="1:32" x14ac:dyDescent="0.25">
      <c r="A200" s="85"/>
      <c r="B200" s="85"/>
      <c r="C200" s="85"/>
      <c r="D200" s="85"/>
      <c r="E200" s="85"/>
      <c r="F200" s="85"/>
      <c r="G200" s="85"/>
      <c r="H200" s="85"/>
      <c r="I200" s="85"/>
      <c r="J200" s="85"/>
      <c r="K200" s="85"/>
      <c r="L200" s="85"/>
      <c r="M200" s="85"/>
      <c r="N200" s="85"/>
      <c r="O200" s="85"/>
      <c r="P200" s="85"/>
      <c r="Q200" s="85"/>
      <c r="R200" s="85"/>
      <c r="S200" s="85"/>
      <c r="T200" s="85"/>
      <c r="U200" s="85"/>
      <c r="V200" s="85"/>
      <c r="W200" s="85"/>
      <c r="X200" s="85"/>
      <c r="Y200" s="85"/>
      <c r="Z200" s="85"/>
      <c r="AA200" s="85"/>
      <c r="AB200" s="85"/>
      <c r="AC200" s="85"/>
      <c r="AD200" s="85"/>
      <c r="AE200" s="85"/>
      <c r="AF200" s="85"/>
    </row>
    <row r="201" spans="1:32" x14ac:dyDescent="0.25">
      <c r="A201" s="85"/>
      <c r="B201" s="85"/>
      <c r="C201" s="85"/>
      <c r="D201" s="85"/>
      <c r="E201" s="85"/>
      <c r="F201" s="85"/>
      <c r="G201" s="85"/>
      <c r="H201" s="85"/>
      <c r="I201" s="85"/>
      <c r="J201" s="85"/>
      <c r="K201" s="85"/>
      <c r="L201" s="85"/>
      <c r="M201" s="85"/>
      <c r="N201" s="85"/>
      <c r="O201" s="85"/>
      <c r="P201" s="85"/>
      <c r="Q201" s="85"/>
      <c r="R201" s="85"/>
      <c r="S201" s="85"/>
      <c r="T201" s="85"/>
      <c r="U201" s="85"/>
      <c r="V201" s="85"/>
      <c r="W201" s="85"/>
      <c r="X201" s="85"/>
      <c r="Y201" s="85"/>
      <c r="Z201" s="85"/>
      <c r="AA201" s="85"/>
      <c r="AB201" s="85"/>
      <c r="AC201" s="85"/>
      <c r="AD201" s="85"/>
      <c r="AE201" s="85"/>
      <c r="AF201" s="85"/>
    </row>
    <row r="202" spans="1:32" x14ac:dyDescent="0.25">
      <c r="A202" s="85"/>
      <c r="B202" s="85"/>
      <c r="C202" s="85"/>
      <c r="D202" s="85"/>
      <c r="E202" s="85"/>
      <c r="F202" s="85"/>
      <c r="G202" s="85"/>
      <c r="H202" s="85"/>
      <c r="I202" s="85"/>
      <c r="J202" s="85"/>
      <c r="K202" s="85"/>
      <c r="L202" s="85"/>
      <c r="M202" s="85"/>
      <c r="N202" s="85"/>
      <c r="O202" s="85"/>
      <c r="P202" s="85"/>
      <c r="Q202" s="85"/>
      <c r="R202" s="85"/>
      <c r="S202" s="85"/>
      <c r="T202" s="85"/>
      <c r="U202" s="85"/>
      <c r="V202" s="85"/>
      <c r="W202" s="85"/>
      <c r="X202" s="85"/>
      <c r="Y202" s="85"/>
      <c r="Z202" s="85"/>
      <c r="AA202" s="85"/>
      <c r="AB202" s="85"/>
      <c r="AC202" s="85"/>
      <c r="AD202" s="85"/>
      <c r="AE202" s="85"/>
      <c r="AF202" s="85"/>
    </row>
    <row r="203" spans="1:32" x14ac:dyDescent="0.25">
      <c r="A203" s="85"/>
      <c r="B203" s="85"/>
      <c r="C203" s="85"/>
      <c r="D203" s="85"/>
      <c r="E203" s="85"/>
      <c r="F203" s="85"/>
      <c r="G203" s="85"/>
      <c r="H203" s="85"/>
      <c r="I203" s="85"/>
      <c r="J203" s="85"/>
      <c r="K203" s="85"/>
      <c r="L203" s="85"/>
      <c r="M203" s="85"/>
      <c r="N203" s="85"/>
      <c r="O203" s="85"/>
      <c r="P203" s="85"/>
      <c r="Q203" s="85"/>
      <c r="R203" s="85"/>
      <c r="S203" s="85"/>
      <c r="T203" s="85"/>
      <c r="U203" s="85"/>
      <c r="V203" s="85"/>
      <c r="W203" s="85"/>
      <c r="X203" s="85"/>
      <c r="Y203" s="85"/>
      <c r="Z203" s="85"/>
      <c r="AA203" s="85"/>
      <c r="AB203" s="85"/>
      <c r="AC203" s="85"/>
      <c r="AD203" s="85"/>
      <c r="AE203" s="85"/>
      <c r="AF203" s="85"/>
    </row>
    <row r="204" spans="1:32" x14ac:dyDescent="0.25">
      <c r="A204" s="85"/>
      <c r="B204" s="85"/>
      <c r="C204" s="85"/>
      <c r="D204" s="85"/>
      <c r="E204" s="85"/>
      <c r="F204" s="85"/>
      <c r="G204" s="85"/>
      <c r="H204" s="85"/>
      <c r="I204" s="85"/>
      <c r="J204" s="85"/>
      <c r="K204" s="85"/>
      <c r="L204" s="85"/>
      <c r="M204" s="85"/>
      <c r="N204" s="85"/>
      <c r="O204" s="85"/>
      <c r="P204" s="85"/>
      <c r="Q204" s="85"/>
      <c r="R204" s="85"/>
      <c r="S204" s="85"/>
      <c r="T204" s="85"/>
      <c r="U204" s="85"/>
      <c r="V204" s="85"/>
      <c r="W204" s="85"/>
      <c r="X204" s="85"/>
      <c r="Y204" s="85"/>
      <c r="Z204" s="85"/>
      <c r="AA204" s="85"/>
      <c r="AB204" s="85"/>
      <c r="AC204" s="85"/>
      <c r="AD204" s="85"/>
      <c r="AE204" s="85"/>
      <c r="AF204" s="85"/>
    </row>
    <row r="205" spans="1:32" x14ac:dyDescent="0.25">
      <c r="A205" s="85"/>
      <c r="B205" s="85"/>
      <c r="C205" s="85"/>
      <c r="D205" s="85"/>
      <c r="E205" s="85"/>
      <c r="F205" s="85"/>
      <c r="G205" s="85"/>
      <c r="H205" s="85"/>
      <c r="I205" s="85"/>
      <c r="J205" s="85"/>
      <c r="K205" s="85"/>
      <c r="L205" s="85"/>
      <c r="M205" s="85"/>
      <c r="N205" s="85"/>
      <c r="O205" s="85"/>
      <c r="P205" s="85"/>
      <c r="Q205" s="85"/>
      <c r="R205" s="85"/>
      <c r="S205" s="85"/>
      <c r="T205" s="85"/>
      <c r="U205" s="85"/>
      <c r="V205" s="85"/>
      <c r="W205" s="85"/>
      <c r="X205" s="85"/>
      <c r="Y205" s="85"/>
      <c r="Z205" s="85"/>
      <c r="AA205" s="85"/>
      <c r="AB205" s="85"/>
      <c r="AC205" s="85"/>
      <c r="AD205" s="85"/>
      <c r="AE205" s="85"/>
      <c r="AF205" s="85"/>
    </row>
    <row r="206" spans="1:32" x14ac:dyDescent="0.25">
      <c r="A206" s="85"/>
      <c r="B206" s="85"/>
      <c r="C206" s="85"/>
      <c r="D206" s="85"/>
      <c r="E206" s="85"/>
      <c r="F206" s="85"/>
      <c r="G206" s="85"/>
      <c r="H206" s="85"/>
      <c r="I206" s="85"/>
      <c r="J206" s="85"/>
      <c r="K206" s="85"/>
      <c r="L206" s="85"/>
      <c r="M206" s="85"/>
      <c r="N206" s="85"/>
      <c r="O206" s="85"/>
      <c r="P206" s="85"/>
      <c r="Q206" s="85"/>
      <c r="R206" s="85"/>
      <c r="S206" s="85"/>
      <c r="T206" s="85"/>
      <c r="U206" s="85"/>
      <c r="V206" s="85"/>
      <c r="W206" s="85"/>
      <c r="X206" s="85"/>
      <c r="Y206" s="85"/>
      <c r="Z206" s="85"/>
      <c r="AA206" s="85"/>
      <c r="AB206" s="85"/>
      <c r="AC206" s="85"/>
      <c r="AD206" s="85"/>
      <c r="AE206" s="85"/>
      <c r="AF206" s="85"/>
    </row>
    <row r="207" spans="1:32" x14ac:dyDescent="0.25">
      <c r="A207" s="85"/>
      <c r="B207" s="85"/>
      <c r="C207" s="85"/>
      <c r="D207" s="85"/>
      <c r="E207" s="85"/>
      <c r="F207" s="85"/>
      <c r="G207" s="85"/>
      <c r="H207" s="85"/>
      <c r="I207" s="85"/>
      <c r="J207" s="85"/>
      <c r="K207" s="85"/>
      <c r="L207" s="85"/>
      <c r="M207" s="85"/>
      <c r="N207" s="85"/>
      <c r="O207" s="85"/>
      <c r="P207" s="85"/>
      <c r="Q207" s="85"/>
      <c r="R207" s="85"/>
      <c r="S207" s="85"/>
      <c r="T207" s="85"/>
      <c r="U207" s="85"/>
      <c r="V207" s="85"/>
      <c r="W207" s="85"/>
      <c r="X207" s="85"/>
      <c r="Y207" s="85"/>
      <c r="Z207" s="85"/>
      <c r="AA207" s="85"/>
      <c r="AB207" s="85"/>
      <c r="AC207" s="85"/>
      <c r="AD207" s="85"/>
      <c r="AE207" s="85"/>
      <c r="AF207" s="85"/>
    </row>
    <row r="208" spans="1:32" x14ac:dyDescent="0.25">
      <c r="A208" s="85"/>
      <c r="B208" s="85"/>
      <c r="C208" s="85"/>
      <c r="D208" s="85"/>
      <c r="E208" s="85"/>
      <c r="F208" s="85"/>
      <c r="G208" s="85"/>
      <c r="H208" s="85"/>
      <c r="I208" s="85"/>
      <c r="J208" s="85"/>
      <c r="K208" s="85"/>
      <c r="L208" s="85"/>
      <c r="M208" s="85"/>
      <c r="N208" s="85"/>
      <c r="O208" s="85"/>
      <c r="P208" s="85"/>
      <c r="Q208" s="85"/>
      <c r="R208" s="85"/>
      <c r="S208" s="85"/>
      <c r="T208" s="85"/>
      <c r="U208" s="85"/>
      <c r="V208" s="85"/>
      <c r="W208" s="85"/>
      <c r="X208" s="85"/>
      <c r="Y208" s="85"/>
      <c r="Z208" s="85"/>
      <c r="AA208" s="85"/>
      <c r="AB208" s="85"/>
      <c r="AC208" s="85"/>
      <c r="AD208" s="85"/>
      <c r="AE208" s="85"/>
      <c r="AF208" s="85"/>
    </row>
    <row r="209" spans="1:32" x14ac:dyDescent="0.25">
      <c r="A209" s="85"/>
      <c r="B209" s="85"/>
      <c r="C209" s="85"/>
      <c r="D209" s="85"/>
      <c r="E209" s="85"/>
      <c r="F209" s="85"/>
      <c r="G209" s="85"/>
      <c r="H209" s="85"/>
      <c r="I209" s="85"/>
      <c r="J209" s="85"/>
      <c r="K209" s="85"/>
      <c r="L209" s="85"/>
      <c r="M209" s="85"/>
      <c r="N209" s="85"/>
      <c r="O209" s="85"/>
      <c r="P209" s="85"/>
      <c r="Q209" s="85"/>
      <c r="R209" s="85"/>
      <c r="S209" s="85"/>
      <c r="T209" s="85"/>
      <c r="U209" s="85"/>
      <c r="V209" s="85"/>
      <c r="W209" s="85"/>
      <c r="X209" s="85"/>
      <c r="Y209" s="85"/>
      <c r="Z209" s="85"/>
      <c r="AA209" s="85"/>
      <c r="AB209" s="85"/>
      <c r="AC209" s="85"/>
      <c r="AD209" s="85"/>
      <c r="AE209" s="85"/>
      <c r="AF209" s="85"/>
    </row>
    <row r="210" spans="1:32" x14ac:dyDescent="0.25">
      <c r="A210" s="85"/>
      <c r="B210" s="85"/>
      <c r="C210" s="85"/>
      <c r="D210" s="85"/>
      <c r="E210" s="85"/>
      <c r="F210" s="85"/>
      <c r="G210" s="85"/>
      <c r="H210" s="85"/>
      <c r="I210" s="85"/>
      <c r="J210" s="85"/>
      <c r="K210" s="85"/>
      <c r="L210" s="85"/>
      <c r="M210" s="85"/>
      <c r="N210" s="85"/>
      <c r="O210" s="85"/>
      <c r="P210" s="85"/>
      <c r="Q210" s="85"/>
      <c r="R210" s="85"/>
      <c r="S210" s="85"/>
      <c r="T210" s="85"/>
      <c r="U210" s="85"/>
      <c r="V210" s="85"/>
      <c r="W210" s="85"/>
      <c r="X210" s="85"/>
      <c r="Y210" s="85"/>
      <c r="Z210" s="85"/>
      <c r="AA210" s="85"/>
      <c r="AB210" s="85"/>
      <c r="AC210" s="85"/>
      <c r="AD210" s="85"/>
      <c r="AE210" s="85"/>
      <c r="AF210" s="85"/>
    </row>
    <row r="211" spans="1:32" x14ac:dyDescent="0.25">
      <c r="A211" s="85"/>
      <c r="B211" s="85"/>
      <c r="C211" s="85"/>
      <c r="D211" s="85"/>
      <c r="E211" s="85"/>
      <c r="F211" s="85"/>
      <c r="G211" s="85"/>
      <c r="H211" s="85"/>
      <c r="I211" s="85"/>
      <c r="J211" s="85"/>
      <c r="K211" s="85"/>
      <c r="L211" s="85"/>
      <c r="M211" s="85"/>
      <c r="N211" s="85"/>
      <c r="O211" s="85"/>
      <c r="P211" s="85"/>
      <c r="Q211" s="85"/>
      <c r="R211" s="85"/>
      <c r="S211" s="85"/>
      <c r="T211" s="85"/>
      <c r="U211" s="85"/>
      <c r="V211" s="85"/>
      <c r="W211" s="85"/>
      <c r="X211" s="85"/>
      <c r="Y211" s="85"/>
      <c r="Z211" s="85"/>
      <c r="AA211" s="85"/>
      <c r="AB211" s="85"/>
      <c r="AC211" s="85"/>
      <c r="AD211" s="85"/>
      <c r="AE211" s="85"/>
      <c r="AF211" s="85"/>
    </row>
    <row r="212" spans="1:32" x14ac:dyDescent="0.25">
      <c r="A212" s="85"/>
      <c r="B212" s="85"/>
      <c r="C212" s="85"/>
      <c r="D212" s="85"/>
      <c r="E212" s="85"/>
      <c r="F212" s="85"/>
      <c r="G212" s="85"/>
      <c r="H212" s="85"/>
      <c r="I212" s="85"/>
      <c r="J212" s="85"/>
      <c r="K212" s="85"/>
      <c r="L212" s="85"/>
      <c r="M212" s="85"/>
      <c r="N212" s="85"/>
      <c r="O212" s="85"/>
      <c r="P212" s="85"/>
      <c r="Q212" s="85"/>
      <c r="R212" s="85"/>
      <c r="S212" s="85"/>
      <c r="T212" s="85"/>
      <c r="U212" s="85"/>
      <c r="V212" s="85"/>
      <c r="W212" s="85"/>
      <c r="X212" s="85"/>
      <c r="Y212" s="85"/>
      <c r="Z212" s="85"/>
      <c r="AA212" s="85"/>
      <c r="AB212" s="85"/>
      <c r="AC212" s="85"/>
      <c r="AD212" s="85"/>
      <c r="AE212" s="85"/>
      <c r="AF212" s="85"/>
    </row>
    <row r="213" spans="1:32" x14ac:dyDescent="0.25">
      <c r="A213" s="85"/>
      <c r="B213" s="85"/>
      <c r="C213" s="85"/>
      <c r="D213" s="85"/>
      <c r="E213" s="85"/>
      <c r="F213" s="85"/>
      <c r="G213" s="85"/>
      <c r="H213" s="85"/>
      <c r="I213" s="85"/>
      <c r="J213" s="85"/>
      <c r="K213" s="85"/>
      <c r="L213" s="85"/>
      <c r="M213" s="85"/>
      <c r="N213" s="85"/>
      <c r="O213" s="85"/>
      <c r="P213" s="85"/>
      <c r="Q213" s="85"/>
      <c r="R213" s="85"/>
      <c r="S213" s="85"/>
      <c r="T213" s="85"/>
      <c r="U213" s="85"/>
      <c r="V213" s="85"/>
      <c r="W213" s="85"/>
      <c r="X213" s="85"/>
      <c r="Y213" s="85"/>
      <c r="Z213" s="85"/>
      <c r="AA213" s="85"/>
      <c r="AB213" s="85"/>
      <c r="AC213" s="85"/>
      <c r="AD213" s="85"/>
      <c r="AE213" s="85"/>
      <c r="AF213" s="85"/>
    </row>
    <row r="214" spans="1:32" x14ac:dyDescent="0.25">
      <c r="A214" s="85"/>
      <c r="B214" s="85"/>
      <c r="C214" s="85"/>
      <c r="D214" s="85"/>
      <c r="E214" s="85"/>
      <c r="F214" s="85"/>
      <c r="G214" s="85"/>
      <c r="H214" s="85"/>
      <c r="I214" s="85"/>
      <c r="J214" s="85"/>
      <c r="K214" s="85"/>
      <c r="L214" s="85"/>
      <c r="M214" s="85"/>
      <c r="N214" s="85"/>
      <c r="O214" s="85"/>
      <c r="P214" s="85"/>
      <c r="Q214" s="85"/>
      <c r="R214" s="85"/>
      <c r="S214" s="85"/>
      <c r="T214" s="85"/>
      <c r="U214" s="85"/>
      <c r="V214" s="85"/>
      <c r="W214" s="85"/>
      <c r="X214" s="85"/>
      <c r="Y214" s="85"/>
      <c r="Z214" s="85"/>
      <c r="AA214" s="85"/>
      <c r="AB214" s="85"/>
      <c r="AC214" s="85"/>
      <c r="AD214" s="85"/>
      <c r="AE214" s="85"/>
      <c r="AF214" s="85"/>
    </row>
  </sheetData>
  <mergeCells count="108">
    <mergeCell ref="A6:J6"/>
    <mergeCell ref="A8:J8"/>
    <mergeCell ref="A9:J9"/>
    <mergeCell ref="A10:I10"/>
    <mergeCell ref="B11:J11"/>
    <mergeCell ref="B12:J12"/>
    <mergeCell ref="A1:J1"/>
    <mergeCell ref="A2:J2"/>
    <mergeCell ref="A3:J3"/>
    <mergeCell ref="A4:J4"/>
    <mergeCell ref="A5:J5"/>
    <mergeCell ref="B20:J20"/>
    <mergeCell ref="B21:J21"/>
    <mergeCell ref="B22:J22"/>
    <mergeCell ref="B24:J24"/>
    <mergeCell ref="A25:J25"/>
    <mergeCell ref="A26:J26"/>
    <mergeCell ref="B14:J14"/>
    <mergeCell ref="B15:J15"/>
    <mergeCell ref="B16:J16"/>
    <mergeCell ref="B17:J17"/>
    <mergeCell ref="B18:J18"/>
    <mergeCell ref="B19:J19"/>
    <mergeCell ref="A45:J45"/>
    <mergeCell ref="A46:J46"/>
    <mergeCell ref="A47:J47"/>
    <mergeCell ref="E52:F52"/>
    <mergeCell ref="B54:J54"/>
    <mergeCell ref="A55:J55"/>
    <mergeCell ref="B27:G27"/>
    <mergeCell ref="B33:G33"/>
    <mergeCell ref="G40:H40"/>
    <mergeCell ref="A42:C42"/>
    <mergeCell ref="G42:I42"/>
    <mergeCell ref="B44:J44"/>
    <mergeCell ref="A68:J68"/>
    <mergeCell ref="A69:J69"/>
    <mergeCell ref="A70:J70"/>
    <mergeCell ref="B71:J71"/>
    <mergeCell ref="B73:C73"/>
    <mergeCell ref="E78:F78"/>
    <mergeCell ref="A56:J56"/>
    <mergeCell ref="A57:J57"/>
    <mergeCell ref="B58:J58"/>
    <mergeCell ref="B60:C60"/>
    <mergeCell ref="E65:F65"/>
    <mergeCell ref="B67:J67"/>
    <mergeCell ref="B85:F85"/>
    <mergeCell ref="G85:I85"/>
    <mergeCell ref="B86:F86"/>
    <mergeCell ref="G86:I86"/>
    <mergeCell ref="B88:F88"/>
    <mergeCell ref="G88:I88"/>
    <mergeCell ref="D81:G81"/>
    <mergeCell ref="B82:F82"/>
    <mergeCell ref="G82:I82"/>
    <mergeCell ref="B83:F83"/>
    <mergeCell ref="G83:I83"/>
    <mergeCell ref="B84:F84"/>
    <mergeCell ref="G84:I84"/>
    <mergeCell ref="B93:F93"/>
    <mergeCell ref="G93:I93"/>
    <mergeCell ref="B94:F94"/>
    <mergeCell ref="G94:I94"/>
    <mergeCell ref="B96:J96"/>
    <mergeCell ref="B101:J101"/>
    <mergeCell ref="B89:F89"/>
    <mergeCell ref="G89:I89"/>
    <mergeCell ref="B90:F90"/>
    <mergeCell ref="G90:I90"/>
    <mergeCell ref="B92:F92"/>
    <mergeCell ref="G92:I92"/>
    <mergeCell ref="A125:C125"/>
    <mergeCell ref="E125:F125"/>
    <mergeCell ref="A126:C126"/>
    <mergeCell ref="E126:F126"/>
    <mergeCell ref="A127:C127"/>
    <mergeCell ref="E127:F127"/>
    <mergeCell ref="B104:J104"/>
    <mergeCell ref="A110:D110"/>
    <mergeCell ref="A112:J112"/>
    <mergeCell ref="D116:E116"/>
    <mergeCell ref="A119:J119"/>
    <mergeCell ref="C123:G123"/>
    <mergeCell ref="B132:J132"/>
    <mergeCell ref="F135:G135"/>
    <mergeCell ref="F136:G136"/>
    <mergeCell ref="F137:G137"/>
    <mergeCell ref="F138:G138"/>
    <mergeCell ref="F139:G139"/>
    <mergeCell ref="A128:C128"/>
    <mergeCell ref="E128:F128"/>
    <mergeCell ref="A129:C129"/>
    <mergeCell ref="E129:F129"/>
    <mergeCell ref="C130:D130"/>
    <mergeCell ref="F130:J130"/>
    <mergeCell ref="B147:C147"/>
    <mergeCell ref="A149:C149"/>
    <mergeCell ref="E149:F149"/>
    <mergeCell ref="A151:C151"/>
    <mergeCell ref="E151:F151"/>
    <mergeCell ref="A153:J153"/>
    <mergeCell ref="F140:G140"/>
    <mergeCell ref="F141:G141"/>
    <mergeCell ref="F142:G142"/>
    <mergeCell ref="B143:E143"/>
    <mergeCell ref="F143:G143"/>
    <mergeCell ref="E145:F145"/>
  </mergeCells>
  <pageMargins left="0.78740157480314965" right="0.31496062992125984" top="0.78740157480314965" bottom="0.98425196850393704" header="0.51181102362204722" footer="0.51181102362204722"/>
  <pageSetup paperSize="9" scale="8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67"/>
  <sheetViews>
    <sheetView showGridLines="0" view="pageBreakPreview" topLeftCell="A538" zoomScale="145" zoomScaleNormal="100" zoomScaleSheetLayoutView="145" workbookViewId="0">
      <selection activeCell="F31" sqref="F31"/>
    </sheetView>
  </sheetViews>
  <sheetFormatPr defaultRowHeight="12.75" outlineLevelRow="1" x14ac:dyDescent="0.2"/>
  <cols>
    <col min="1" max="1" width="6.33203125" customWidth="1"/>
    <col min="2" max="2" width="15.83203125" customWidth="1"/>
    <col min="3" max="3" width="96.6640625" customWidth="1"/>
    <col min="4" max="6" width="11.83203125" customWidth="1"/>
  </cols>
  <sheetData>
    <row r="1" spans="1:7" s="1" customFormat="1" x14ac:dyDescent="0.2">
      <c r="A1" s="2"/>
      <c r="B1" s="2"/>
      <c r="C1" s="2"/>
      <c r="D1" s="2"/>
      <c r="E1" s="2"/>
      <c r="F1" s="3" t="s">
        <v>0</v>
      </c>
      <c r="G1" s="2"/>
    </row>
    <row r="2" spans="1:7" s="1" customFormat="1" x14ac:dyDescent="0.2">
      <c r="A2" s="2"/>
      <c r="B2" s="335" t="s">
        <v>949</v>
      </c>
      <c r="C2" s="335"/>
      <c r="D2" s="335"/>
      <c r="E2" s="335"/>
      <c r="F2" s="335"/>
      <c r="G2" s="2"/>
    </row>
    <row r="3" spans="1:7" s="1" customFormat="1" x14ac:dyDescent="0.2">
      <c r="A3" s="5"/>
      <c r="B3" s="336" t="s">
        <v>1</v>
      </c>
      <c r="C3" s="336"/>
      <c r="D3" s="336"/>
      <c r="E3" s="336"/>
      <c r="F3" s="336"/>
      <c r="G3" s="2"/>
    </row>
    <row r="4" spans="1:7" s="1" customFormat="1" x14ac:dyDescent="0.2">
      <c r="A4" s="2"/>
      <c r="B4" s="2"/>
      <c r="C4" s="6"/>
      <c r="D4" s="6"/>
      <c r="E4" s="6"/>
      <c r="F4" s="6"/>
      <c r="G4" s="2"/>
    </row>
    <row r="5" spans="1:7" s="1" customFormat="1" ht="15.75" x14ac:dyDescent="0.2">
      <c r="A5" s="7"/>
      <c r="B5" s="7"/>
      <c r="C5" s="8" t="s">
        <v>2</v>
      </c>
      <c r="D5" s="337"/>
      <c r="E5" s="337"/>
      <c r="F5" s="337"/>
      <c r="G5" s="2"/>
    </row>
    <row r="6" spans="1:7" s="1" customFormat="1" x14ac:dyDescent="0.2">
      <c r="A6" s="5"/>
      <c r="B6" s="338" t="s">
        <v>3</v>
      </c>
      <c r="C6" s="338"/>
      <c r="D6" s="338"/>
      <c r="E6" s="338"/>
      <c r="F6" s="338"/>
      <c r="G6" s="2"/>
    </row>
    <row r="7" spans="1:7" s="1" customFormat="1" x14ac:dyDescent="0.2">
      <c r="A7" s="2"/>
      <c r="B7" s="2"/>
      <c r="C7" s="2"/>
      <c r="D7" s="6"/>
      <c r="E7" s="2"/>
      <c r="F7" s="9" t="s">
        <v>4</v>
      </c>
      <c r="G7" s="2"/>
    </row>
    <row r="8" spans="1:7" s="1" customFormat="1" x14ac:dyDescent="0.2">
      <c r="A8" s="9" t="s">
        <v>5</v>
      </c>
      <c r="B8" s="335" t="s">
        <v>949</v>
      </c>
      <c r="C8" s="335"/>
      <c r="D8" s="335"/>
      <c r="E8" s="335"/>
      <c r="F8" s="335"/>
      <c r="G8" s="2"/>
    </row>
    <row r="9" spans="1:7" s="1" customFormat="1" x14ac:dyDescent="0.2">
      <c r="A9" s="5"/>
      <c r="B9" s="336" t="s">
        <v>6</v>
      </c>
      <c r="C9" s="336"/>
      <c r="D9" s="336"/>
      <c r="E9" s="336"/>
      <c r="F9" s="336"/>
      <c r="G9" s="2"/>
    </row>
    <row r="10" spans="1:7" s="1" customFormat="1" x14ac:dyDescent="0.2">
      <c r="A10" s="2"/>
      <c r="B10" s="2"/>
      <c r="C10" s="2"/>
      <c r="D10" s="2"/>
      <c r="E10" s="2"/>
      <c r="F10" s="2"/>
      <c r="G10" s="2"/>
    </row>
    <row r="11" spans="1:7" s="1" customFormat="1" x14ac:dyDescent="0.2">
      <c r="A11" s="4" t="s">
        <v>7</v>
      </c>
      <c r="B11" s="4"/>
      <c r="C11" s="330"/>
      <c r="D11" s="330"/>
      <c r="E11" s="330"/>
      <c r="F11" s="330"/>
      <c r="G11" s="2"/>
    </row>
    <row r="12" spans="1:7" s="10" customFormat="1" ht="12.75" customHeight="1" x14ac:dyDescent="0.2">
      <c r="A12" s="331" t="s">
        <v>8</v>
      </c>
      <c r="B12" s="331" t="s">
        <v>9</v>
      </c>
      <c r="C12" s="331" t="s">
        <v>10</v>
      </c>
      <c r="D12" s="331" t="s">
        <v>11</v>
      </c>
      <c r="E12" s="333" t="s">
        <v>12</v>
      </c>
      <c r="F12" s="334"/>
      <c r="G12" s="11"/>
    </row>
    <row r="13" spans="1:7" s="10" customFormat="1" ht="34.5" customHeight="1" x14ac:dyDescent="0.2">
      <c r="A13" s="332"/>
      <c r="B13" s="332"/>
      <c r="C13" s="332"/>
      <c r="D13" s="332"/>
      <c r="E13" s="12" t="s">
        <v>13</v>
      </c>
      <c r="F13" s="12" t="s">
        <v>14</v>
      </c>
      <c r="G13" s="11"/>
    </row>
    <row r="14" spans="1:7" s="13" customFormat="1" x14ac:dyDescent="0.2">
      <c r="A14" s="14">
        <v>1</v>
      </c>
      <c r="B14" s="15">
        <v>2</v>
      </c>
      <c r="C14" s="15">
        <v>3</v>
      </c>
      <c r="D14" s="15">
        <v>4</v>
      </c>
      <c r="E14" s="15">
        <v>5</v>
      </c>
      <c r="F14" s="15">
        <v>6</v>
      </c>
      <c r="G14" s="16"/>
    </row>
    <row r="15" spans="1:7" x14ac:dyDescent="0.2">
      <c r="A15" s="339"/>
      <c r="B15" s="340"/>
      <c r="C15" s="340"/>
      <c r="D15" s="340"/>
      <c r="E15" s="340"/>
      <c r="F15" s="341"/>
    </row>
    <row r="16" spans="1:7" ht="15.75" customHeight="1" x14ac:dyDescent="0.25">
      <c r="A16" s="327" t="s">
        <v>15</v>
      </c>
      <c r="B16" s="328"/>
      <c r="C16" s="328"/>
      <c r="D16" s="328"/>
      <c r="E16" s="328"/>
      <c r="F16" s="329"/>
      <c r="G16" s="17"/>
    </row>
    <row r="17" spans="1:7" s="1" customFormat="1" ht="38.25" x14ac:dyDescent="0.2">
      <c r="A17" s="18" t="s">
        <v>16</v>
      </c>
      <c r="B17" s="19" t="s">
        <v>17</v>
      </c>
      <c r="C17" s="19" t="s">
        <v>18</v>
      </c>
      <c r="D17" s="20" t="s">
        <v>19</v>
      </c>
      <c r="E17" s="320">
        <v>0.3</v>
      </c>
      <c r="F17" s="321"/>
      <c r="G17" s="21"/>
    </row>
    <row r="18" spans="1:7" s="22" customFormat="1" outlineLevel="1" x14ac:dyDescent="0.2">
      <c r="A18" s="23" t="s">
        <v>20</v>
      </c>
      <c r="B18" s="24" t="s">
        <v>16</v>
      </c>
      <c r="C18" s="25" t="s">
        <v>21</v>
      </c>
      <c r="D18" s="24" t="s">
        <v>22</v>
      </c>
      <c r="E18" s="26">
        <v>24.65</v>
      </c>
      <c r="F18" s="26">
        <v>7.3949999999999996</v>
      </c>
    </row>
    <row r="19" spans="1:7" s="27" customFormat="1" outlineLevel="1" x14ac:dyDescent="0.2">
      <c r="A19" s="28" t="s">
        <v>23</v>
      </c>
      <c r="B19" s="29" t="s">
        <v>24</v>
      </c>
      <c r="C19" s="30" t="s">
        <v>25</v>
      </c>
      <c r="D19" s="29" t="s">
        <v>22</v>
      </c>
      <c r="E19" s="31">
        <v>0.06</v>
      </c>
      <c r="F19" s="31">
        <v>1.7999999999999999E-2</v>
      </c>
    </row>
    <row r="20" spans="1:7" s="32" customFormat="1" outlineLevel="1" x14ac:dyDescent="0.2">
      <c r="A20" s="33" t="s">
        <v>26</v>
      </c>
      <c r="B20" s="34" t="s">
        <v>27</v>
      </c>
      <c r="C20" s="35" t="s">
        <v>28</v>
      </c>
      <c r="D20" s="34" t="s">
        <v>29</v>
      </c>
      <c r="E20" s="36">
        <v>0.06</v>
      </c>
      <c r="F20" s="36">
        <v>1.7999999999999999E-2</v>
      </c>
    </row>
    <row r="21" spans="1:7" s="27" customFormat="1" outlineLevel="1" x14ac:dyDescent="0.2">
      <c r="A21" s="37" t="s">
        <v>30</v>
      </c>
      <c r="B21" s="38" t="s">
        <v>31</v>
      </c>
      <c r="C21" s="39" t="s">
        <v>32</v>
      </c>
      <c r="D21" s="38" t="s">
        <v>33</v>
      </c>
      <c r="E21" s="40">
        <v>0.12</v>
      </c>
      <c r="F21" s="40">
        <v>3.5999999999999997E-2</v>
      </c>
    </row>
    <row r="22" spans="1:7" s="1" customFormat="1" x14ac:dyDescent="0.2">
      <c r="A22" s="18" t="s">
        <v>34</v>
      </c>
      <c r="B22" s="19" t="s">
        <v>35</v>
      </c>
      <c r="C22" s="19" t="s">
        <v>36</v>
      </c>
      <c r="D22" s="20" t="s">
        <v>37</v>
      </c>
      <c r="E22" s="320">
        <v>0.32800000000000001</v>
      </c>
      <c r="F22" s="321"/>
      <c r="G22" s="21"/>
    </row>
    <row r="23" spans="1:7" s="22" customFormat="1" outlineLevel="1" x14ac:dyDescent="0.2">
      <c r="A23" s="23" t="s">
        <v>38</v>
      </c>
      <c r="B23" s="24" t="s">
        <v>16</v>
      </c>
      <c r="C23" s="25" t="s">
        <v>21</v>
      </c>
      <c r="D23" s="24" t="s">
        <v>22</v>
      </c>
      <c r="E23" s="26">
        <v>52.97</v>
      </c>
      <c r="F23" s="26">
        <v>17.374199999999998</v>
      </c>
    </row>
    <row r="24" spans="1:7" s="27" customFormat="1" outlineLevel="1" x14ac:dyDescent="0.2">
      <c r="A24" s="28" t="s">
        <v>39</v>
      </c>
      <c r="B24" s="29" t="s">
        <v>24</v>
      </c>
      <c r="C24" s="30" t="s">
        <v>25</v>
      </c>
      <c r="D24" s="29" t="s">
        <v>22</v>
      </c>
      <c r="E24" s="31">
        <v>0.84</v>
      </c>
      <c r="F24" s="31">
        <v>0.27551999999999999</v>
      </c>
    </row>
    <row r="25" spans="1:7" s="32" customFormat="1" outlineLevel="1" x14ac:dyDescent="0.2">
      <c r="A25" s="33" t="s">
        <v>40</v>
      </c>
      <c r="B25" s="34" t="s">
        <v>41</v>
      </c>
      <c r="C25" s="35" t="s">
        <v>42</v>
      </c>
      <c r="D25" s="34" t="s">
        <v>29</v>
      </c>
      <c r="E25" s="36">
        <v>0.84</v>
      </c>
      <c r="F25" s="36">
        <v>0.27551999999999999</v>
      </c>
    </row>
    <row r="26" spans="1:7" s="27" customFormat="1" outlineLevel="1" x14ac:dyDescent="0.2">
      <c r="A26" s="37" t="s">
        <v>43</v>
      </c>
      <c r="B26" s="38" t="s">
        <v>44</v>
      </c>
      <c r="C26" s="39" t="s">
        <v>45</v>
      </c>
      <c r="D26" s="38" t="s">
        <v>33</v>
      </c>
      <c r="E26" s="40">
        <v>2.95</v>
      </c>
      <c r="F26" s="40">
        <v>0.96760000000000002</v>
      </c>
    </row>
    <row r="27" spans="1:7" s="1" customFormat="1" ht="25.5" x14ac:dyDescent="0.2">
      <c r="A27" s="18" t="s">
        <v>24</v>
      </c>
      <c r="B27" s="19" t="s">
        <v>46</v>
      </c>
      <c r="C27" s="19" t="s">
        <v>47</v>
      </c>
      <c r="D27" s="20" t="s">
        <v>48</v>
      </c>
      <c r="E27" s="320">
        <v>0.184</v>
      </c>
      <c r="F27" s="321"/>
      <c r="G27" s="21"/>
    </row>
    <row r="28" spans="1:7" s="22" customFormat="1" outlineLevel="1" x14ac:dyDescent="0.2">
      <c r="A28" s="23" t="s">
        <v>49</v>
      </c>
      <c r="B28" s="24" t="s">
        <v>16</v>
      </c>
      <c r="C28" s="25" t="s">
        <v>21</v>
      </c>
      <c r="D28" s="24" t="s">
        <v>22</v>
      </c>
      <c r="E28" s="26">
        <v>59.62</v>
      </c>
      <c r="F28" s="26">
        <v>10.9701</v>
      </c>
    </row>
    <row r="29" spans="1:7" s="27" customFormat="1" outlineLevel="1" x14ac:dyDescent="0.2">
      <c r="A29" s="28" t="s">
        <v>50</v>
      </c>
      <c r="B29" s="29" t="s">
        <v>24</v>
      </c>
      <c r="C29" s="30" t="s">
        <v>25</v>
      </c>
      <c r="D29" s="29" t="s">
        <v>22</v>
      </c>
      <c r="E29" s="31">
        <v>0.17</v>
      </c>
      <c r="F29" s="31">
        <v>3.1280000000000002E-2</v>
      </c>
    </row>
    <row r="30" spans="1:7" s="32" customFormat="1" outlineLevel="1" x14ac:dyDescent="0.2">
      <c r="A30" s="33" t="s">
        <v>51</v>
      </c>
      <c r="B30" s="34" t="s">
        <v>27</v>
      </c>
      <c r="C30" s="35" t="s">
        <v>28</v>
      </c>
      <c r="D30" s="34" t="s">
        <v>29</v>
      </c>
      <c r="E30" s="36">
        <v>0.17</v>
      </c>
      <c r="F30" s="36">
        <v>3.1280000000000002E-2</v>
      </c>
    </row>
    <row r="31" spans="1:7" s="32" customFormat="1" outlineLevel="1" x14ac:dyDescent="0.2">
      <c r="A31" s="41" t="s">
        <v>52</v>
      </c>
      <c r="B31" s="42" t="s">
        <v>53</v>
      </c>
      <c r="C31" s="43" t="s">
        <v>54</v>
      </c>
      <c r="D31" s="42" t="s">
        <v>29</v>
      </c>
      <c r="E31" s="44">
        <v>5.7</v>
      </c>
      <c r="F31" s="44">
        <v>1.0488</v>
      </c>
    </row>
    <row r="32" spans="1:7" s="27" customFormat="1" outlineLevel="1" x14ac:dyDescent="0.2">
      <c r="A32" s="37" t="s">
        <v>55</v>
      </c>
      <c r="B32" s="38" t="s">
        <v>56</v>
      </c>
      <c r="C32" s="39" t="s">
        <v>57</v>
      </c>
      <c r="D32" s="38" t="s">
        <v>58</v>
      </c>
      <c r="E32" s="40">
        <v>4.7300000000000004</v>
      </c>
      <c r="F32" s="40">
        <v>0.87031999999999998</v>
      </c>
    </row>
    <row r="33" spans="1:7" s="27" customFormat="1" outlineLevel="1" x14ac:dyDescent="0.2">
      <c r="A33" s="45" t="s">
        <v>59</v>
      </c>
      <c r="B33" s="46" t="s">
        <v>60</v>
      </c>
      <c r="C33" s="47" t="s">
        <v>61</v>
      </c>
      <c r="D33" s="46" t="s">
        <v>58</v>
      </c>
      <c r="E33" s="48">
        <v>0.74</v>
      </c>
      <c r="F33" s="48">
        <v>0.13616</v>
      </c>
    </row>
    <row r="34" spans="1:7" s="27" customFormat="1" outlineLevel="1" x14ac:dyDescent="0.2">
      <c r="A34" s="45" t="s">
        <v>62</v>
      </c>
      <c r="B34" s="46" t="s">
        <v>31</v>
      </c>
      <c r="C34" s="47" t="s">
        <v>32</v>
      </c>
      <c r="D34" s="46" t="s">
        <v>33</v>
      </c>
      <c r="E34" s="48">
        <v>0.34</v>
      </c>
      <c r="F34" s="48">
        <v>6.2560000000000004E-2</v>
      </c>
    </row>
    <row r="35" spans="1:7" s="1" customFormat="1" ht="25.5" x14ac:dyDescent="0.2">
      <c r="A35" s="18" t="s">
        <v>63</v>
      </c>
      <c r="B35" s="19" t="s">
        <v>64</v>
      </c>
      <c r="C35" s="19" t="s">
        <v>65</v>
      </c>
      <c r="D35" s="20" t="s">
        <v>37</v>
      </c>
      <c r="E35" s="320">
        <v>0.88119999999999998</v>
      </c>
      <c r="F35" s="321"/>
      <c r="G35" s="21"/>
    </row>
    <row r="36" spans="1:7" s="22" customFormat="1" outlineLevel="1" x14ac:dyDescent="0.2">
      <c r="A36" s="23" t="s">
        <v>66</v>
      </c>
      <c r="B36" s="24" t="s">
        <v>16</v>
      </c>
      <c r="C36" s="25" t="s">
        <v>21</v>
      </c>
      <c r="D36" s="24" t="s">
        <v>22</v>
      </c>
      <c r="E36" s="26">
        <v>78.099999999999994</v>
      </c>
      <c r="F36" s="26">
        <v>68.821700000000007</v>
      </c>
    </row>
    <row r="37" spans="1:7" s="27" customFormat="1" outlineLevel="1" x14ac:dyDescent="0.2">
      <c r="A37" s="28" t="s">
        <v>67</v>
      </c>
      <c r="B37" s="29" t="s">
        <v>24</v>
      </c>
      <c r="C37" s="30" t="s">
        <v>25</v>
      </c>
      <c r="D37" s="29" t="s">
        <v>22</v>
      </c>
      <c r="E37" s="31">
        <v>0.35</v>
      </c>
      <c r="F37" s="31">
        <v>0.30842000000000003</v>
      </c>
    </row>
    <row r="38" spans="1:7" s="32" customFormat="1" outlineLevel="1" x14ac:dyDescent="0.2">
      <c r="A38" s="33" t="s">
        <v>68</v>
      </c>
      <c r="B38" s="34" t="s">
        <v>27</v>
      </c>
      <c r="C38" s="35" t="s">
        <v>28</v>
      </c>
      <c r="D38" s="34" t="s">
        <v>29</v>
      </c>
      <c r="E38" s="36">
        <v>0.35</v>
      </c>
      <c r="F38" s="36">
        <v>0.30842000000000003</v>
      </c>
    </row>
    <row r="39" spans="1:7" s="32" customFormat="1" outlineLevel="1" x14ac:dyDescent="0.2">
      <c r="A39" s="41" t="s">
        <v>69</v>
      </c>
      <c r="B39" s="42" t="s">
        <v>70</v>
      </c>
      <c r="C39" s="43" t="s">
        <v>71</v>
      </c>
      <c r="D39" s="42" t="s">
        <v>29</v>
      </c>
      <c r="E39" s="44">
        <v>3.94</v>
      </c>
      <c r="F39" s="44">
        <v>3.4719000000000002</v>
      </c>
    </row>
    <row r="40" spans="1:7" s="1" customFormat="1" ht="25.5" x14ac:dyDescent="0.2">
      <c r="A40" s="18" t="s">
        <v>72</v>
      </c>
      <c r="B40" s="19" t="s">
        <v>73</v>
      </c>
      <c r="C40" s="19" t="s">
        <v>74</v>
      </c>
      <c r="D40" s="20" t="s">
        <v>37</v>
      </c>
      <c r="E40" s="320">
        <v>2.0899999999999998E-2</v>
      </c>
      <c r="F40" s="321"/>
      <c r="G40" s="21"/>
    </row>
    <row r="41" spans="1:7" s="22" customFormat="1" outlineLevel="1" x14ac:dyDescent="0.2">
      <c r="A41" s="23" t="s">
        <v>75</v>
      </c>
      <c r="B41" s="24" t="s">
        <v>16</v>
      </c>
      <c r="C41" s="25" t="s">
        <v>21</v>
      </c>
      <c r="D41" s="24" t="s">
        <v>22</v>
      </c>
      <c r="E41" s="26">
        <v>126.56</v>
      </c>
      <c r="F41" s="26">
        <v>2.6450999999999998</v>
      </c>
    </row>
    <row r="42" spans="1:7" s="32" customFormat="1" outlineLevel="1" x14ac:dyDescent="0.2">
      <c r="A42" s="33" t="s">
        <v>76</v>
      </c>
      <c r="B42" s="34" t="s">
        <v>27</v>
      </c>
      <c r="C42" s="35" t="s">
        <v>28</v>
      </c>
      <c r="D42" s="34" t="s">
        <v>29</v>
      </c>
      <c r="E42" s="36">
        <v>1.8</v>
      </c>
      <c r="F42" s="36">
        <v>3.7620000000000001E-2</v>
      </c>
    </row>
    <row r="43" spans="1:7" s="32" customFormat="1" outlineLevel="1" x14ac:dyDescent="0.2">
      <c r="A43" s="41" t="s">
        <v>77</v>
      </c>
      <c r="B43" s="42" t="s">
        <v>70</v>
      </c>
      <c r="C43" s="43" t="s">
        <v>71</v>
      </c>
      <c r="D43" s="42" t="s">
        <v>29</v>
      </c>
      <c r="E43" s="44">
        <v>53.76</v>
      </c>
      <c r="F43" s="44">
        <v>1.1235999999999999</v>
      </c>
    </row>
    <row r="44" spans="1:7" s="27" customFormat="1" outlineLevel="1" x14ac:dyDescent="0.2">
      <c r="A44" s="37" t="s">
        <v>78</v>
      </c>
      <c r="B44" s="38" t="s">
        <v>44</v>
      </c>
      <c r="C44" s="39" t="s">
        <v>45</v>
      </c>
      <c r="D44" s="38" t="s">
        <v>33</v>
      </c>
      <c r="E44" s="40">
        <v>6.6</v>
      </c>
      <c r="F44" s="40">
        <v>0.13794000000000001</v>
      </c>
    </row>
    <row r="45" spans="1:7" s="1" customFormat="1" ht="25.5" x14ac:dyDescent="0.2">
      <c r="A45" s="18" t="s">
        <v>79</v>
      </c>
      <c r="B45" s="19" t="s">
        <v>80</v>
      </c>
      <c r="C45" s="19" t="s">
        <v>65</v>
      </c>
      <c r="D45" s="20" t="s">
        <v>37</v>
      </c>
      <c r="E45" s="320">
        <v>0.31814999999999999</v>
      </c>
      <c r="F45" s="321"/>
      <c r="G45" s="21"/>
    </row>
    <row r="46" spans="1:7" s="22" customFormat="1" outlineLevel="1" x14ac:dyDescent="0.2">
      <c r="A46" s="23" t="s">
        <v>81</v>
      </c>
      <c r="B46" s="24" t="s">
        <v>16</v>
      </c>
      <c r="C46" s="25" t="s">
        <v>21</v>
      </c>
      <c r="D46" s="24" t="s">
        <v>22</v>
      </c>
      <c r="E46" s="26">
        <v>74.3</v>
      </c>
      <c r="F46" s="26">
        <v>23.638500000000001</v>
      </c>
    </row>
    <row r="47" spans="1:7" s="27" customFormat="1" outlineLevel="1" x14ac:dyDescent="0.2">
      <c r="A47" s="28" t="s">
        <v>82</v>
      </c>
      <c r="B47" s="29" t="s">
        <v>24</v>
      </c>
      <c r="C47" s="30" t="s">
        <v>25</v>
      </c>
      <c r="D47" s="29" t="s">
        <v>22</v>
      </c>
      <c r="E47" s="31">
        <v>1.99</v>
      </c>
      <c r="F47" s="31">
        <v>0.63311899999999999</v>
      </c>
    </row>
    <row r="48" spans="1:7" s="32" customFormat="1" ht="24" outlineLevel="1" x14ac:dyDescent="0.2">
      <c r="A48" s="33" t="s">
        <v>83</v>
      </c>
      <c r="B48" s="34" t="s">
        <v>84</v>
      </c>
      <c r="C48" s="35" t="s">
        <v>85</v>
      </c>
      <c r="D48" s="34" t="s">
        <v>29</v>
      </c>
      <c r="E48" s="36">
        <v>1.64</v>
      </c>
      <c r="F48" s="36">
        <v>0.52176599999999995</v>
      </c>
    </row>
    <row r="49" spans="1:7" s="32" customFormat="1" ht="24" outlineLevel="1" x14ac:dyDescent="0.2">
      <c r="A49" s="41" t="s">
        <v>86</v>
      </c>
      <c r="B49" s="42" t="s">
        <v>87</v>
      </c>
      <c r="C49" s="43" t="s">
        <v>88</v>
      </c>
      <c r="D49" s="42" t="s">
        <v>29</v>
      </c>
      <c r="E49" s="44">
        <v>3.28</v>
      </c>
      <c r="F49" s="44">
        <v>1.0435000000000001</v>
      </c>
    </row>
    <row r="50" spans="1:7" s="32" customFormat="1" outlineLevel="1" x14ac:dyDescent="0.2">
      <c r="A50" s="41" t="s">
        <v>89</v>
      </c>
      <c r="B50" s="42" t="s">
        <v>27</v>
      </c>
      <c r="C50" s="43" t="s">
        <v>28</v>
      </c>
      <c r="D50" s="42" t="s">
        <v>29</v>
      </c>
      <c r="E50" s="44">
        <v>0.35</v>
      </c>
      <c r="F50" s="44">
        <v>0.11135200000000001</v>
      </c>
    </row>
    <row r="51" spans="1:7" s="1" customFormat="1" x14ac:dyDescent="0.2">
      <c r="A51" s="18" t="s">
        <v>90</v>
      </c>
      <c r="B51" s="19" t="s">
        <v>91</v>
      </c>
      <c r="C51" s="19" t="s">
        <v>92</v>
      </c>
      <c r="D51" s="20" t="s">
        <v>93</v>
      </c>
      <c r="E51" s="320">
        <v>0.06</v>
      </c>
      <c r="F51" s="321"/>
      <c r="G51" s="21"/>
    </row>
    <row r="52" spans="1:7" s="22" customFormat="1" outlineLevel="1" x14ac:dyDescent="0.2">
      <c r="A52" s="23" t="s">
        <v>94</v>
      </c>
      <c r="B52" s="24" t="s">
        <v>16</v>
      </c>
      <c r="C52" s="25" t="s">
        <v>21</v>
      </c>
      <c r="D52" s="24" t="s">
        <v>22</v>
      </c>
      <c r="E52" s="26">
        <v>43.69</v>
      </c>
      <c r="F52" s="26">
        <v>2.6214</v>
      </c>
    </row>
    <row r="53" spans="1:7" s="27" customFormat="1" outlineLevel="1" x14ac:dyDescent="0.2">
      <c r="A53" s="28" t="s">
        <v>95</v>
      </c>
      <c r="B53" s="29" t="s">
        <v>24</v>
      </c>
      <c r="C53" s="30" t="s">
        <v>25</v>
      </c>
      <c r="D53" s="29" t="s">
        <v>22</v>
      </c>
      <c r="E53" s="31">
        <v>0.01</v>
      </c>
      <c r="F53" s="31">
        <v>5.9999999999999995E-4</v>
      </c>
    </row>
    <row r="54" spans="1:7" s="32" customFormat="1" outlineLevel="1" x14ac:dyDescent="0.2">
      <c r="A54" s="33" t="s">
        <v>96</v>
      </c>
      <c r="B54" s="34" t="s">
        <v>27</v>
      </c>
      <c r="C54" s="35" t="s">
        <v>28</v>
      </c>
      <c r="D54" s="34" t="s">
        <v>29</v>
      </c>
      <c r="E54" s="36">
        <v>0.01</v>
      </c>
      <c r="F54" s="36">
        <v>5.9999999999999995E-4</v>
      </c>
    </row>
    <row r="55" spans="1:7" s="27" customFormat="1" outlineLevel="1" x14ac:dyDescent="0.2">
      <c r="A55" s="37" t="s">
        <v>97</v>
      </c>
      <c r="B55" s="38" t="s">
        <v>31</v>
      </c>
      <c r="C55" s="39" t="s">
        <v>32</v>
      </c>
      <c r="D55" s="38" t="s">
        <v>33</v>
      </c>
      <c r="E55" s="40">
        <v>0.08</v>
      </c>
      <c r="F55" s="40">
        <v>4.7999999999999996E-3</v>
      </c>
    </row>
    <row r="56" spans="1:7" s="1" customFormat="1" x14ac:dyDescent="0.2">
      <c r="A56" s="18" t="s">
        <v>98</v>
      </c>
      <c r="B56" s="19" t="s">
        <v>99</v>
      </c>
      <c r="C56" s="19" t="s">
        <v>100</v>
      </c>
      <c r="D56" s="20" t="s">
        <v>93</v>
      </c>
      <c r="E56" s="320">
        <v>0.02</v>
      </c>
      <c r="F56" s="321"/>
      <c r="G56" s="21"/>
    </row>
    <row r="57" spans="1:7" s="22" customFormat="1" outlineLevel="1" x14ac:dyDescent="0.2">
      <c r="A57" s="23" t="s">
        <v>101</v>
      </c>
      <c r="B57" s="24" t="s">
        <v>16</v>
      </c>
      <c r="C57" s="25" t="s">
        <v>21</v>
      </c>
      <c r="D57" s="24" t="s">
        <v>22</v>
      </c>
      <c r="E57" s="26">
        <v>63.84</v>
      </c>
      <c r="F57" s="26">
        <v>1.2767999999999999</v>
      </c>
    </row>
    <row r="58" spans="1:7" s="27" customFormat="1" outlineLevel="1" x14ac:dyDescent="0.2">
      <c r="A58" s="28" t="s">
        <v>102</v>
      </c>
      <c r="B58" s="29" t="s">
        <v>24</v>
      </c>
      <c r="C58" s="30" t="s">
        <v>25</v>
      </c>
      <c r="D58" s="29" t="s">
        <v>22</v>
      </c>
      <c r="E58" s="31">
        <v>0.28999999999999998</v>
      </c>
      <c r="F58" s="31">
        <v>5.7999999999999996E-3</v>
      </c>
    </row>
    <row r="59" spans="1:7" s="32" customFormat="1" outlineLevel="1" x14ac:dyDescent="0.2">
      <c r="A59" s="33" t="s">
        <v>103</v>
      </c>
      <c r="B59" s="34" t="s">
        <v>27</v>
      </c>
      <c r="C59" s="35" t="s">
        <v>28</v>
      </c>
      <c r="D59" s="34" t="s">
        <v>29</v>
      </c>
      <c r="E59" s="36">
        <v>0.28999999999999998</v>
      </c>
      <c r="F59" s="36">
        <v>5.7999999999999996E-3</v>
      </c>
    </row>
    <row r="60" spans="1:7" s="27" customFormat="1" outlineLevel="1" x14ac:dyDescent="0.2">
      <c r="A60" s="37" t="s">
        <v>104</v>
      </c>
      <c r="B60" s="38" t="s">
        <v>31</v>
      </c>
      <c r="C60" s="39" t="s">
        <v>32</v>
      </c>
      <c r="D60" s="38" t="s">
        <v>33</v>
      </c>
      <c r="E60" s="40">
        <v>2.65</v>
      </c>
      <c r="F60" s="40">
        <v>5.2999999999999999E-2</v>
      </c>
    </row>
    <row r="61" spans="1:7" s="1" customFormat="1" x14ac:dyDescent="0.2">
      <c r="A61" s="18" t="s">
        <v>105</v>
      </c>
      <c r="B61" s="19" t="s">
        <v>106</v>
      </c>
      <c r="C61" s="19" t="s">
        <v>107</v>
      </c>
      <c r="D61" s="20" t="s">
        <v>93</v>
      </c>
      <c r="E61" s="320">
        <v>0.02</v>
      </c>
      <c r="F61" s="321"/>
      <c r="G61" s="21"/>
    </row>
    <row r="62" spans="1:7" s="22" customFormat="1" outlineLevel="1" x14ac:dyDescent="0.2">
      <c r="A62" s="23" t="s">
        <v>108</v>
      </c>
      <c r="B62" s="24" t="s">
        <v>16</v>
      </c>
      <c r="C62" s="25" t="s">
        <v>21</v>
      </c>
      <c r="D62" s="24" t="s">
        <v>22</v>
      </c>
      <c r="E62" s="26">
        <v>51.3</v>
      </c>
      <c r="F62" s="26">
        <v>1.026</v>
      </c>
    </row>
    <row r="63" spans="1:7" s="27" customFormat="1" outlineLevel="1" x14ac:dyDescent="0.2">
      <c r="A63" s="28" t="s">
        <v>109</v>
      </c>
      <c r="B63" s="29" t="s">
        <v>24</v>
      </c>
      <c r="C63" s="30" t="s">
        <v>25</v>
      </c>
      <c r="D63" s="29" t="s">
        <v>22</v>
      </c>
      <c r="E63" s="31">
        <v>0.26</v>
      </c>
      <c r="F63" s="31">
        <v>5.1999999999999998E-3</v>
      </c>
    </row>
    <row r="64" spans="1:7" s="32" customFormat="1" outlineLevel="1" x14ac:dyDescent="0.2">
      <c r="A64" s="33" t="s">
        <v>110</v>
      </c>
      <c r="B64" s="34" t="s">
        <v>27</v>
      </c>
      <c r="C64" s="35" t="s">
        <v>28</v>
      </c>
      <c r="D64" s="34" t="s">
        <v>29</v>
      </c>
      <c r="E64" s="36">
        <v>0.26</v>
      </c>
      <c r="F64" s="36">
        <v>5.1999999999999998E-3</v>
      </c>
    </row>
    <row r="65" spans="1:7" s="27" customFormat="1" outlineLevel="1" x14ac:dyDescent="0.2">
      <c r="A65" s="37" t="s">
        <v>111</v>
      </c>
      <c r="B65" s="38" t="s">
        <v>31</v>
      </c>
      <c r="C65" s="39" t="s">
        <v>32</v>
      </c>
      <c r="D65" s="38" t="s">
        <v>33</v>
      </c>
      <c r="E65" s="40">
        <v>1.82</v>
      </c>
      <c r="F65" s="40">
        <v>3.6400000000000002E-2</v>
      </c>
    </row>
    <row r="66" spans="1:7" s="1" customFormat="1" x14ac:dyDescent="0.2">
      <c r="A66" s="18" t="s">
        <v>112</v>
      </c>
      <c r="B66" s="19" t="s">
        <v>113</v>
      </c>
      <c r="C66" s="19" t="s">
        <v>114</v>
      </c>
      <c r="D66" s="20" t="s">
        <v>93</v>
      </c>
      <c r="E66" s="320">
        <v>0.02</v>
      </c>
      <c r="F66" s="321"/>
      <c r="G66" s="21"/>
    </row>
    <row r="67" spans="1:7" s="22" customFormat="1" outlineLevel="1" x14ac:dyDescent="0.2">
      <c r="A67" s="23" t="s">
        <v>115</v>
      </c>
      <c r="B67" s="24" t="s">
        <v>16</v>
      </c>
      <c r="C67" s="25" t="s">
        <v>21</v>
      </c>
      <c r="D67" s="24" t="s">
        <v>22</v>
      </c>
      <c r="E67" s="26">
        <v>55.84</v>
      </c>
      <c r="F67" s="26">
        <v>1.1168</v>
      </c>
    </row>
    <row r="68" spans="1:7" s="27" customFormat="1" outlineLevel="1" x14ac:dyDescent="0.2">
      <c r="A68" s="28" t="s">
        <v>116</v>
      </c>
      <c r="B68" s="29" t="s">
        <v>24</v>
      </c>
      <c r="C68" s="30" t="s">
        <v>25</v>
      </c>
      <c r="D68" s="29" t="s">
        <v>22</v>
      </c>
      <c r="E68" s="31">
        <v>0.02</v>
      </c>
      <c r="F68" s="31">
        <v>4.0000000000000002E-4</v>
      </c>
    </row>
    <row r="69" spans="1:7" s="32" customFormat="1" outlineLevel="1" x14ac:dyDescent="0.2">
      <c r="A69" s="33" t="s">
        <v>117</v>
      </c>
      <c r="B69" s="34" t="s">
        <v>27</v>
      </c>
      <c r="C69" s="35" t="s">
        <v>28</v>
      </c>
      <c r="D69" s="34" t="s">
        <v>29</v>
      </c>
      <c r="E69" s="36">
        <v>0.02</v>
      </c>
      <c r="F69" s="36">
        <v>4.0000000000000002E-4</v>
      </c>
    </row>
    <row r="70" spans="1:7" s="27" customFormat="1" outlineLevel="1" x14ac:dyDescent="0.2">
      <c r="A70" s="37" t="s">
        <v>118</v>
      </c>
      <c r="B70" s="38" t="s">
        <v>31</v>
      </c>
      <c r="C70" s="39" t="s">
        <v>32</v>
      </c>
      <c r="D70" s="38" t="s">
        <v>33</v>
      </c>
      <c r="E70" s="40">
        <v>0.48</v>
      </c>
      <c r="F70" s="40">
        <v>9.5999999999999992E-3</v>
      </c>
    </row>
    <row r="71" spans="1:7" s="1" customFormat="1" ht="25.5" x14ac:dyDescent="0.2">
      <c r="A71" s="18" t="s">
        <v>119</v>
      </c>
      <c r="B71" s="19" t="s">
        <v>120</v>
      </c>
      <c r="C71" s="19" t="s">
        <v>121</v>
      </c>
      <c r="D71" s="20" t="s">
        <v>122</v>
      </c>
      <c r="E71" s="320">
        <v>0.04</v>
      </c>
      <c r="F71" s="321"/>
      <c r="G71" s="21"/>
    </row>
    <row r="72" spans="1:7" s="22" customFormat="1" outlineLevel="1" x14ac:dyDescent="0.2">
      <c r="A72" s="23" t="s">
        <v>123</v>
      </c>
      <c r="B72" s="24" t="s">
        <v>16</v>
      </c>
      <c r="C72" s="25" t="s">
        <v>21</v>
      </c>
      <c r="D72" s="24" t="s">
        <v>22</v>
      </c>
      <c r="E72" s="26">
        <v>6.32</v>
      </c>
      <c r="F72" s="26">
        <v>0.25280000000000002</v>
      </c>
    </row>
    <row r="73" spans="1:7" s="27" customFormat="1" outlineLevel="1" x14ac:dyDescent="0.2">
      <c r="A73" s="28" t="s">
        <v>124</v>
      </c>
      <c r="B73" s="29" t="s">
        <v>24</v>
      </c>
      <c r="C73" s="30" t="s">
        <v>25</v>
      </c>
      <c r="D73" s="29" t="s">
        <v>22</v>
      </c>
      <c r="E73" s="31">
        <v>0.03</v>
      </c>
      <c r="F73" s="31">
        <v>1.1999999999999999E-3</v>
      </c>
    </row>
    <row r="74" spans="1:7" s="32" customFormat="1" outlineLevel="1" x14ac:dyDescent="0.2">
      <c r="A74" s="33" t="s">
        <v>125</v>
      </c>
      <c r="B74" s="34" t="s">
        <v>27</v>
      </c>
      <c r="C74" s="35" t="s">
        <v>28</v>
      </c>
      <c r="D74" s="34" t="s">
        <v>29</v>
      </c>
      <c r="E74" s="36">
        <v>0.03</v>
      </c>
      <c r="F74" s="36">
        <v>1.1999999999999999E-3</v>
      </c>
    </row>
    <row r="75" spans="1:7" s="1" customFormat="1" ht="25.5" x14ac:dyDescent="0.2">
      <c r="A75" s="18" t="s">
        <v>126</v>
      </c>
      <c r="B75" s="19" t="s">
        <v>127</v>
      </c>
      <c r="C75" s="19" t="s">
        <v>128</v>
      </c>
      <c r="D75" s="20" t="s">
        <v>48</v>
      </c>
      <c r="E75" s="320">
        <v>0.1</v>
      </c>
      <c r="F75" s="321"/>
      <c r="G75" s="21"/>
    </row>
    <row r="76" spans="1:7" s="22" customFormat="1" outlineLevel="1" x14ac:dyDescent="0.2">
      <c r="A76" s="23" t="s">
        <v>129</v>
      </c>
      <c r="B76" s="24" t="s">
        <v>16</v>
      </c>
      <c r="C76" s="25" t="s">
        <v>21</v>
      </c>
      <c r="D76" s="24" t="s">
        <v>22</v>
      </c>
      <c r="E76" s="26">
        <v>85.3</v>
      </c>
      <c r="F76" s="26">
        <v>8.5299999999999994</v>
      </c>
    </row>
    <row r="77" spans="1:7" s="27" customFormat="1" outlineLevel="1" x14ac:dyDescent="0.2">
      <c r="A77" s="28" t="s">
        <v>130</v>
      </c>
      <c r="B77" s="29" t="s">
        <v>24</v>
      </c>
      <c r="C77" s="30" t="s">
        <v>25</v>
      </c>
      <c r="D77" s="29" t="s">
        <v>22</v>
      </c>
      <c r="E77" s="31">
        <v>0.32</v>
      </c>
      <c r="F77" s="31">
        <v>3.2000000000000001E-2</v>
      </c>
    </row>
    <row r="78" spans="1:7" s="32" customFormat="1" outlineLevel="1" x14ac:dyDescent="0.2">
      <c r="A78" s="33" t="s">
        <v>131</v>
      </c>
      <c r="B78" s="34" t="s">
        <v>27</v>
      </c>
      <c r="C78" s="35" t="s">
        <v>28</v>
      </c>
      <c r="D78" s="34" t="s">
        <v>29</v>
      </c>
      <c r="E78" s="36">
        <v>0.32</v>
      </c>
      <c r="F78" s="36">
        <v>3.2000000000000001E-2</v>
      </c>
    </row>
    <row r="79" spans="1:7" s="1" customFormat="1" ht="25.5" x14ac:dyDescent="0.2">
      <c r="A79" s="18" t="s">
        <v>132</v>
      </c>
      <c r="B79" s="19" t="s">
        <v>133</v>
      </c>
      <c r="C79" s="19" t="s">
        <v>134</v>
      </c>
      <c r="D79" s="20" t="s">
        <v>48</v>
      </c>
      <c r="E79" s="320">
        <v>0.5</v>
      </c>
      <c r="F79" s="321"/>
      <c r="G79" s="21"/>
    </row>
    <row r="80" spans="1:7" s="22" customFormat="1" outlineLevel="1" x14ac:dyDescent="0.2">
      <c r="A80" s="23" t="s">
        <v>135</v>
      </c>
      <c r="B80" s="24" t="s">
        <v>16</v>
      </c>
      <c r="C80" s="25" t="s">
        <v>21</v>
      </c>
      <c r="D80" s="24" t="s">
        <v>22</v>
      </c>
      <c r="E80" s="26">
        <v>33.36</v>
      </c>
      <c r="F80" s="26">
        <v>16.68</v>
      </c>
    </row>
    <row r="81" spans="1:7" s="27" customFormat="1" outlineLevel="1" x14ac:dyDescent="0.2">
      <c r="A81" s="28" t="s">
        <v>136</v>
      </c>
      <c r="B81" s="29" t="s">
        <v>24</v>
      </c>
      <c r="C81" s="30" t="s">
        <v>25</v>
      </c>
      <c r="D81" s="29" t="s">
        <v>22</v>
      </c>
      <c r="E81" s="31">
        <v>0.02</v>
      </c>
      <c r="F81" s="31">
        <v>0.01</v>
      </c>
    </row>
    <row r="82" spans="1:7" s="32" customFormat="1" outlineLevel="1" x14ac:dyDescent="0.2">
      <c r="A82" s="33" t="s">
        <v>137</v>
      </c>
      <c r="B82" s="34" t="s">
        <v>27</v>
      </c>
      <c r="C82" s="35" t="s">
        <v>28</v>
      </c>
      <c r="D82" s="34" t="s">
        <v>29</v>
      </c>
      <c r="E82" s="36">
        <v>0.02</v>
      </c>
      <c r="F82" s="36">
        <v>0.01</v>
      </c>
    </row>
    <row r="83" spans="1:7" s="1" customFormat="1" ht="25.5" x14ac:dyDescent="0.2">
      <c r="A83" s="18" t="s">
        <v>138</v>
      </c>
      <c r="B83" s="19" t="s">
        <v>139</v>
      </c>
      <c r="C83" s="19" t="s">
        <v>140</v>
      </c>
      <c r="D83" s="20" t="s">
        <v>122</v>
      </c>
      <c r="E83" s="320">
        <v>0.02</v>
      </c>
      <c r="F83" s="321"/>
      <c r="G83" s="21"/>
    </row>
    <row r="84" spans="1:7" s="22" customFormat="1" outlineLevel="1" x14ac:dyDescent="0.2">
      <c r="A84" s="23" t="s">
        <v>141</v>
      </c>
      <c r="B84" s="24" t="s">
        <v>16</v>
      </c>
      <c r="C84" s="25" t="s">
        <v>21</v>
      </c>
      <c r="D84" s="24" t="s">
        <v>22</v>
      </c>
      <c r="E84" s="26">
        <v>50.29</v>
      </c>
      <c r="F84" s="26">
        <v>1.0058</v>
      </c>
    </row>
    <row r="85" spans="1:7" s="27" customFormat="1" outlineLevel="1" x14ac:dyDescent="0.2">
      <c r="A85" s="28" t="s">
        <v>142</v>
      </c>
      <c r="B85" s="29" t="s">
        <v>24</v>
      </c>
      <c r="C85" s="30" t="s">
        <v>25</v>
      </c>
      <c r="D85" s="29" t="s">
        <v>22</v>
      </c>
      <c r="E85" s="31">
        <v>0.56999999999999995</v>
      </c>
      <c r="F85" s="31">
        <v>1.14E-2</v>
      </c>
    </row>
    <row r="86" spans="1:7" s="32" customFormat="1" outlineLevel="1" x14ac:dyDescent="0.2">
      <c r="A86" s="33" t="s">
        <v>143</v>
      </c>
      <c r="B86" s="34" t="s">
        <v>27</v>
      </c>
      <c r="C86" s="35" t="s">
        <v>28</v>
      </c>
      <c r="D86" s="34" t="s">
        <v>29</v>
      </c>
      <c r="E86" s="36">
        <v>0.56999999999999995</v>
      </c>
      <c r="F86" s="36">
        <v>1.14E-2</v>
      </c>
    </row>
    <row r="87" spans="1:7" ht="15.75" customHeight="1" x14ac:dyDescent="0.25">
      <c r="A87" s="327" t="s">
        <v>144</v>
      </c>
      <c r="B87" s="328"/>
      <c r="C87" s="328"/>
      <c r="D87" s="328"/>
      <c r="E87" s="328"/>
      <c r="F87" s="329"/>
      <c r="G87" s="17"/>
    </row>
    <row r="88" spans="1:7" s="1" customFormat="1" ht="51" x14ac:dyDescent="0.2">
      <c r="A88" s="18" t="s">
        <v>145</v>
      </c>
      <c r="B88" s="19" t="s">
        <v>146</v>
      </c>
      <c r="C88" s="19" t="s">
        <v>147</v>
      </c>
      <c r="D88" s="20" t="s">
        <v>148</v>
      </c>
      <c r="E88" s="320">
        <v>0.3</v>
      </c>
      <c r="F88" s="321"/>
      <c r="G88" s="21"/>
    </row>
    <row r="89" spans="1:7" s="22" customFormat="1" outlineLevel="1" x14ac:dyDescent="0.2">
      <c r="A89" s="23" t="s">
        <v>149</v>
      </c>
      <c r="B89" s="24" t="s">
        <v>16</v>
      </c>
      <c r="C89" s="25" t="s">
        <v>21</v>
      </c>
      <c r="D89" s="24" t="s">
        <v>22</v>
      </c>
      <c r="E89" s="26">
        <v>61.6</v>
      </c>
      <c r="F89" s="26">
        <v>18.48</v>
      </c>
    </row>
    <row r="90" spans="1:7" s="32" customFormat="1" outlineLevel="1" x14ac:dyDescent="0.2">
      <c r="A90" s="33" t="s">
        <v>150</v>
      </c>
      <c r="B90" s="34" t="s">
        <v>41</v>
      </c>
      <c r="C90" s="35" t="s">
        <v>42</v>
      </c>
      <c r="D90" s="34" t="s">
        <v>29</v>
      </c>
      <c r="E90" s="36">
        <v>0.22</v>
      </c>
      <c r="F90" s="36">
        <v>6.6000000000000003E-2</v>
      </c>
    </row>
    <row r="91" spans="1:7" s="27" customFormat="1" outlineLevel="1" x14ac:dyDescent="0.2">
      <c r="A91" s="37" t="s">
        <v>151</v>
      </c>
      <c r="B91" s="38" t="s">
        <v>152</v>
      </c>
      <c r="C91" s="39" t="s">
        <v>153</v>
      </c>
      <c r="D91" s="38" t="s">
        <v>58</v>
      </c>
      <c r="E91" s="40">
        <v>1.57</v>
      </c>
      <c r="F91" s="40">
        <v>0.47099999999999997</v>
      </c>
    </row>
    <row r="92" spans="1:7" s="27" customFormat="1" ht="24" outlineLevel="1" x14ac:dyDescent="0.2">
      <c r="A92" s="45" t="s">
        <v>154</v>
      </c>
      <c r="B92" s="46" t="s">
        <v>155</v>
      </c>
      <c r="C92" s="47" t="s">
        <v>156</v>
      </c>
      <c r="D92" s="46" t="s">
        <v>157</v>
      </c>
      <c r="E92" s="48">
        <v>4</v>
      </c>
      <c r="F92" s="48">
        <v>1.2</v>
      </c>
    </row>
    <row r="93" spans="1:7" s="27" customFormat="1" ht="24" outlineLevel="1" x14ac:dyDescent="0.2">
      <c r="A93" s="45" t="s">
        <v>158</v>
      </c>
      <c r="B93" s="46" t="s">
        <v>159</v>
      </c>
      <c r="C93" s="47" t="s">
        <v>160</v>
      </c>
      <c r="D93" s="46" t="s">
        <v>161</v>
      </c>
      <c r="E93" s="48">
        <v>99.8</v>
      </c>
      <c r="F93" s="48">
        <v>29.94</v>
      </c>
    </row>
    <row r="94" spans="1:7" s="27" customFormat="1" ht="24" outlineLevel="1" x14ac:dyDescent="0.2">
      <c r="A94" s="45" t="s">
        <v>162</v>
      </c>
      <c r="B94" s="46" t="s">
        <v>163</v>
      </c>
      <c r="C94" s="47" t="s">
        <v>164</v>
      </c>
      <c r="D94" s="46" t="s">
        <v>33</v>
      </c>
      <c r="E94" s="48">
        <v>2.66E-3</v>
      </c>
      <c r="F94" s="48">
        <v>7.9799999999999999E-4</v>
      </c>
    </row>
    <row r="95" spans="1:7" s="1" customFormat="1" x14ac:dyDescent="0.2">
      <c r="A95" s="18" t="s">
        <v>165</v>
      </c>
      <c r="B95" s="19" t="s">
        <v>166</v>
      </c>
      <c r="C95" s="19" t="s">
        <v>167</v>
      </c>
      <c r="D95" s="20" t="s">
        <v>168</v>
      </c>
      <c r="E95" s="318">
        <v>10</v>
      </c>
      <c r="F95" s="319"/>
      <c r="G95" s="21"/>
    </row>
    <row r="96" spans="1:7" s="1" customFormat="1" x14ac:dyDescent="0.2">
      <c r="A96" s="18" t="s">
        <v>169</v>
      </c>
      <c r="B96" s="19" t="s">
        <v>166</v>
      </c>
      <c r="C96" s="19" t="s">
        <v>170</v>
      </c>
      <c r="D96" s="20" t="s">
        <v>168</v>
      </c>
      <c r="E96" s="318">
        <v>4</v>
      </c>
      <c r="F96" s="319"/>
      <c r="G96" s="21"/>
    </row>
    <row r="97" spans="1:7" s="1" customFormat="1" x14ac:dyDescent="0.2">
      <c r="A97" s="18" t="s">
        <v>171</v>
      </c>
      <c r="B97" s="19" t="s">
        <v>166</v>
      </c>
      <c r="C97" s="19" t="s">
        <v>172</v>
      </c>
      <c r="D97" s="20" t="s">
        <v>168</v>
      </c>
      <c r="E97" s="318">
        <v>4</v>
      </c>
      <c r="F97" s="319"/>
      <c r="G97" s="21"/>
    </row>
    <row r="98" spans="1:7" s="1" customFormat="1" x14ac:dyDescent="0.2">
      <c r="A98" s="18" t="s">
        <v>173</v>
      </c>
      <c r="B98" s="19" t="s">
        <v>166</v>
      </c>
      <c r="C98" s="19" t="s">
        <v>174</v>
      </c>
      <c r="D98" s="20" t="s">
        <v>168</v>
      </c>
      <c r="E98" s="318">
        <v>5</v>
      </c>
      <c r="F98" s="319"/>
      <c r="G98" s="21"/>
    </row>
    <row r="99" spans="1:7" s="1" customFormat="1" x14ac:dyDescent="0.2">
      <c r="A99" s="18" t="s">
        <v>175</v>
      </c>
      <c r="B99" s="19" t="s">
        <v>166</v>
      </c>
      <c r="C99" s="19" t="s">
        <v>176</v>
      </c>
      <c r="D99" s="20" t="s">
        <v>168</v>
      </c>
      <c r="E99" s="318">
        <v>14</v>
      </c>
      <c r="F99" s="319"/>
      <c r="G99" s="21"/>
    </row>
    <row r="100" spans="1:7" s="1" customFormat="1" x14ac:dyDescent="0.2">
      <c r="A100" s="18" t="s">
        <v>177</v>
      </c>
      <c r="B100" s="19" t="s">
        <v>166</v>
      </c>
      <c r="C100" s="19" t="s">
        <v>178</v>
      </c>
      <c r="D100" s="20" t="s">
        <v>168</v>
      </c>
      <c r="E100" s="318">
        <v>6</v>
      </c>
      <c r="F100" s="319"/>
      <c r="G100" s="21"/>
    </row>
    <row r="101" spans="1:7" s="1" customFormat="1" x14ac:dyDescent="0.2">
      <c r="A101" s="18" t="s">
        <v>179</v>
      </c>
      <c r="B101" s="19" t="s">
        <v>166</v>
      </c>
      <c r="C101" s="19" t="s">
        <v>180</v>
      </c>
      <c r="D101" s="20" t="s">
        <v>168</v>
      </c>
      <c r="E101" s="318">
        <v>2</v>
      </c>
      <c r="F101" s="319"/>
      <c r="G101" s="21"/>
    </row>
    <row r="102" spans="1:7" s="1" customFormat="1" ht="51" x14ac:dyDescent="0.2">
      <c r="A102" s="18" t="s">
        <v>181</v>
      </c>
      <c r="B102" s="19" t="s">
        <v>182</v>
      </c>
      <c r="C102" s="19" t="s">
        <v>183</v>
      </c>
      <c r="D102" s="20" t="s">
        <v>148</v>
      </c>
      <c r="E102" s="320">
        <v>0.08</v>
      </c>
      <c r="F102" s="321"/>
      <c r="G102" s="21"/>
    </row>
    <row r="103" spans="1:7" s="22" customFormat="1" outlineLevel="1" x14ac:dyDescent="0.2">
      <c r="A103" s="23" t="s">
        <v>184</v>
      </c>
      <c r="B103" s="24" t="s">
        <v>16</v>
      </c>
      <c r="C103" s="25" t="s">
        <v>21</v>
      </c>
      <c r="D103" s="24" t="s">
        <v>22</v>
      </c>
      <c r="E103" s="26">
        <v>64.239999999999995</v>
      </c>
      <c r="F103" s="26">
        <v>5.1391999999999998</v>
      </c>
    </row>
    <row r="104" spans="1:7" s="27" customFormat="1" outlineLevel="1" x14ac:dyDescent="0.2">
      <c r="A104" s="37" t="s">
        <v>185</v>
      </c>
      <c r="B104" s="38" t="s">
        <v>152</v>
      </c>
      <c r="C104" s="39" t="s">
        <v>153</v>
      </c>
      <c r="D104" s="38" t="s">
        <v>58</v>
      </c>
      <c r="E104" s="40">
        <v>0.39</v>
      </c>
      <c r="F104" s="40">
        <v>3.1199999999999999E-2</v>
      </c>
    </row>
    <row r="105" spans="1:7" s="27" customFormat="1" ht="24" outlineLevel="1" x14ac:dyDescent="0.2">
      <c r="A105" s="45" t="s">
        <v>186</v>
      </c>
      <c r="B105" s="46" t="s">
        <v>155</v>
      </c>
      <c r="C105" s="47" t="s">
        <v>156</v>
      </c>
      <c r="D105" s="46" t="s">
        <v>157</v>
      </c>
      <c r="E105" s="48">
        <v>1.5</v>
      </c>
      <c r="F105" s="48">
        <v>0.12</v>
      </c>
    </row>
    <row r="106" spans="1:7" s="27" customFormat="1" ht="24" outlineLevel="1" x14ac:dyDescent="0.2">
      <c r="A106" s="45" t="s">
        <v>187</v>
      </c>
      <c r="B106" s="46" t="s">
        <v>188</v>
      </c>
      <c r="C106" s="47" t="s">
        <v>189</v>
      </c>
      <c r="D106" s="46" t="s">
        <v>161</v>
      </c>
      <c r="E106" s="48">
        <v>99.8</v>
      </c>
      <c r="F106" s="48">
        <v>7.984</v>
      </c>
    </row>
    <row r="107" spans="1:7" s="27" customFormat="1" ht="24" outlineLevel="1" x14ac:dyDescent="0.2">
      <c r="A107" s="45" t="s">
        <v>190</v>
      </c>
      <c r="B107" s="46" t="s">
        <v>163</v>
      </c>
      <c r="C107" s="47" t="s">
        <v>164</v>
      </c>
      <c r="D107" s="46" t="s">
        <v>33</v>
      </c>
      <c r="E107" s="48">
        <v>1.1999999999999999E-3</v>
      </c>
      <c r="F107" s="48">
        <v>9.6000000000000002E-5</v>
      </c>
    </row>
    <row r="108" spans="1:7" s="1" customFormat="1" x14ac:dyDescent="0.2">
      <c r="A108" s="18" t="s">
        <v>191</v>
      </c>
      <c r="B108" s="19" t="s">
        <v>166</v>
      </c>
      <c r="C108" s="19" t="s">
        <v>192</v>
      </c>
      <c r="D108" s="20" t="s">
        <v>168</v>
      </c>
      <c r="E108" s="318">
        <v>10</v>
      </c>
      <c r="F108" s="319"/>
      <c r="G108" s="21"/>
    </row>
    <row r="109" spans="1:7" s="1" customFormat="1" x14ac:dyDescent="0.2">
      <c r="A109" s="18" t="s">
        <v>193</v>
      </c>
      <c r="B109" s="19" t="s">
        <v>166</v>
      </c>
      <c r="C109" s="19" t="s">
        <v>194</v>
      </c>
      <c r="D109" s="20" t="s">
        <v>168</v>
      </c>
      <c r="E109" s="318">
        <v>6</v>
      </c>
      <c r="F109" s="319"/>
      <c r="G109" s="21"/>
    </row>
    <row r="110" spans="1:7" s="1" customFormat="1" x14ac:dyDescent="0.2">
      <c r="A110" s="18" t="s">
        <v>195</v>
      </c>
      <c r="B110" s="19" t="s">
        <v>166</v>
      </c>
      <c r="C110" s="19" t="s">
        <v>196</v>
      </c>
      <c r="D110" s="20" t="s">
        <v>168</v>
      </c>
      <c r="E110" s="318">
        <v>2</v>
      </c>
      <c r="F110" s="319"/>
      <c r="G110" s="21"/>
    </row>
    <row r="111" spans="1:7" s="1" customFormat="1" ht="25.5" x14ac:dyDescent="0.2">
      <c r="A111" s="18" t="s">
        <v>197</v>
      </c>
      <c r="B111" s="19" t="s">
        <v>198</v>
      </c>
      <c r="C111" s="19" t="s">
        <v>199</v>
      </c>
      <c r="D111" s="20" t="s">
        <v>200</v>
      </c>
      <c r="E111" s="320">
        <v>0.2</v>
      </c>
      <c r="F111" s="321"/>
      <c r="G111" s="21"/>
    </row>
    <row r="112" spans="1:7" s="22" customFormat="1" outlineLevel="1" x14ac:dyDescent="0.2">
      <c r="A112" s="23" t="s">
        <v>201</v>
      </c>
      <c r="B112" s="24" t="s">
        <v>16</v>
      </c>
      <c r="C112" s="25" t="s">
        <v>21</v>
      </c>
      <c r="D112" s="24" t="s">
        <v>22</v>
      </c>
      <c r="E112" s="26">
        <v>5.0599999999999996</v>
      </c>
      <c r="F112" s="26">
        <v>1.012</v>
      </c>
    </row>
    <row r="113" spans="1:7" s="27" customFormat="1" outlineLevel="1" x14ac:dyDescent="0.2">
      <c r="A113" s="28" t="s">
        <v>202</v>
      </c>
      <c r="B113" s="29" t="s">
        <v>24</v>
      </c>
      <c r="C113" s="30" t="s">
        <v>25</v>
      </c>
      <c r="D113" s="29" t="s">
        <v>22</v>
      </c>
      <c r="E113" s="31">
        <v>0.13</v>
      </c>
      <c r="F113" s="31">
        <v>2.5999999999999999E-2</v>
      </c>
    </row>
    <row r="114" spans="1:7" s="32" customFormat="1" outlineLevel="1" x14ac:dyDescent="0.2">
      <c r="A114" s="33" t="s">
        <v>203</v>
      </c>
      <c r="B114" s="34" t="s">
        <v>27</v>
      </c>
      <c r="C114" s="35" t="s">
        <v>28</v>
      </c>
      <c r="D114" s="34" t="s">
        <v>29</v>
      </c>
      <c r="E114" s="36">
        <v>0.03</v>
      </c>
      <c r="F114" s="36">
        <v>6.0000000000000001E-3</v>
      </c>
    </row>
    <row r="115" spans="1:7" s="32" customFormat="1" outlineLevel="1" x14ac:dyDescent="0.2">
      <c r="A115" s="41" t="s">
        <v>204</v>
      </c>
      <c r="B115" s="42" t="s">
        <v>41</v>
      </c>
      <c r="C115" s="43" t="s">
        <v>42</v>
      </c>
      <c r="D115" s="42" t="s">
        <v>29</v>
      </c>
      <c r="E115" s="44">
        <v>0.1</v>
      </c>
      <c r="F115" s="44">
        <v>0.02</v>
      </c>
    </row>
    <row r="116" spans="1:7" s="27" customFormat="1" outlineLevel="1" x14ac:dyDescent="0.2">
      <c r="A116" s="37" t="s">
        <v>205</v>
      </c>
      <c r="B116" s="38" t="s">
        <v>206</v>
      </c>
      <c r="C116" s="39" t="s">
        <v>207</v>
      </c>
      <c r="D116" s="38" t="s">
        <v>33</v>
      </c>
      <c r="E116" s="40">
        <v>6.9999999999999999E-4</v>
      </c>
      <c r="F116" s="40">
        <v>1.3999999999999999E-4</v>
      </c>
    </row>
    <row r="117" spans="1:7" s="27" customFormat="1" outlineLevel="1" x14ac:dyDescent="0.2">
      <c r="A117" s="45" t="s">
        <v>208</v>
      </c>
      <c r="B117" s="46" t="s">
        <v>209</v>
      </c>
      <c r="C117" s="47" t="s">
        <v>210</v>
      </c>
      <c r="D117" s="46" t="s">
        <v>33</v>
      </c>
      <c r="E117" s="48">
        <v>2E-3</v>
      </c>
      <c r="F117" s="48">
        <v>4.0000000000000002E-4</v>
      </c>
    </row>
    <row r="118" spans="1:7" s="27" customFormat="1" ht="24" outlineLevel="1" x14ac:dyDescent="0.2">
      <c r="A118" s="45" t="s">
        <v>211</v>
      </c>
      <c r="B118" s="46" t="s">
        <v>212</v>
      </c>
      <c r="C118" s="47" t="s">
        <v>213</v>
      </c>
      <c r="D118" s="46" t="s">
        <v>214</v>
      </c>
      <c r="E118" s="48">
        <v>10</v>
      </c>
      <c r="F118" s="48">
        <v>2</v>
      </c>
    </row>
    <row r="119" spans="1:7" s="1" customFormat="1" ht="51" x14ac:dyDescent="0.2">
      <c r="A119" s="18" t="s">
        <v>215</v>
      </c>
      <c r="B119" s="19" t="s">
        <v>216</v>
      </c>
      <c r="C119" s="19" t="s">
        <v>217</v>
      </c>
      <c r="D119" s="20" t="s">
        <v>148</v>
      </c>
      <c r="E119" s="320">
        <v>0.4</v>
      </c>
      <c r="F119" s="321"/>
      <c r="G119" s="21"/>
    </row>
    <row r="120" spans="1:7" s="22" customFormat="1" outlineLevel="1" x14ac:dyDescent="0.2">
      <c r="A120" s="23" t="s">
        <v>218</v>
      </c>
      <c r="B120" s="24" t="s">
        <v>16</v>
      </c>
      <c r="C120" s="25" t="s">
        <v>21</v>
      </c>
      <c r="D120" s="24" t="s">
        <v>22</v>
      </c>
      <c r="E120" s="26">
        <v>190.24</v>
      </c>
      <c r="F120" s="26">
        <v>76.096000000000004</v>
      </c>
    </row>
    <row r="121" spans="1:7" s="32" customFormat="1" outlineLevel="1" x14ac:dyDescent="0.2">
      <c r="A121" s="33" t="s">
        <v>219</v>
      </c>
      <c r="B121" s="34" t="s">
        <v>220</v>
      </c>
      <c r="C121" s="35" t="s">
        <v>221</v>
      </c>
      <c r="D121" s="34" t="s">
        <v>29</v>
      </c>
      <c r="E121" s="36">
        <v>13.34</v>
      </c>
      <c r="F121" s="36">
        <v>5.3360000000000003</v>
      </c>
    </row>
    <row r="122" spans="1:7" s="27" customFormat="1" outlineLevel="1" x14ac:dyDescent="0.2">
      <c r="A122" s="37" t="s">
        <v>222</v>
      </c>
      <c r="B122" s="38" t="s">
        <v>152</v>
      </c>
      <c r="C122" s="39" t="s">
        <v>153</v>
      </c>
      <c r="D122" s="38" t="s">
        <v>58</v>
      </c>
      <c r="E122" s="40">
        <v>0.47</v>
      </c>
      <c r="F122" s="40">
        <v>0.188</v>
      </c>
    </row>
    <row r="123" spans="1:7" s="27" customFormat="1" outlineLevel="1" x14ac:dyDescent="0.2">
      <c r="A123" s="45" t="s">
        <v>223</v>
      </c>
      <c r="B123" s="46" t="s">
        <v>224</v>
      </c>
      <c r="C123" s="47" t="s">
        <v>225</v>
      </c>
      <c r="D123" s="46" t="s">
        <v>33</v>
      </c>
      <c r="E123" s="48">
        <v>8.4999999999999995E-4</v>
      </c>
      <c r="F123" s="48">
        <v>3.4000000000000002E-4</v>
      </c>
    </row>
    <row r="124" spans="1:7" s="27" customFormat="1" outlineLevel="1" x14ac:dyDescent="0.2">
      <c r="A124" s="45" t="s">
        <v>226</v>
      </c>
      <c r="B124" s="46" t="s">
        <v>227</v>
      </c>
      <c r="C124" s="47" t="s">
        <v>228</v>
      </c>
      <c r="D124" s="46" t="s">
        <v>157</v>
      </c>
      <c r="E124" s="48">
        <v>1.6000000000000001E-3</v>
      </c>
      <c r="F124" s="48">
        <v>6.4000000000000005E-4</v>
      </c>
    </row>
    <row r="125" spans="1:7" s="27" customFormat="1" outlineLevel="1" x14ac:dyDescent="0.2">
      <c r="A125" s="45" t="s">
        <v>229</v>
      </c>
      <c r="B125" s="46" t="s">
        <v>230</v>
      </c>
      <c r="C125" s="47" t="s">
        <v>231</v>
      </c>
      <c r="D125" s="46" t="s">
        <v>157</v>
      </c>
      <c r="E125" s="48">
        <v>0.25</v>
      </c>
      <c r="F125" s="48">
        <v>0.1</v>
      </c>
    </row>
    <row r="126" spans="1:7" s="27" customFormat="1" outlineLevel="1" x14ac:dyDescent="0.2">
      <c r="A126" s="45" t="s">
        <v>232</v>
      </c>
      <c r="B126" s="46" t="s">
        <v>233</v>
      </c>
      <c r="C126" s="47" t="s">
        <v>234</v>
      </c>
      <c r="D126" s="46" t="s">
        <v>157</v>
      </c>
      <c r="E126" s="48">
        <v>0.25</v>
      </c>
      <c r="F126" s="48">
        <v>0.1</v>
      </c>
    </row>
    <row r="127" spans="1:7" s="27" customFormat="1" outlineLevel="1" x14ac:dyDescent="0.2">
      <c r="A127" s="45" t="s">
        <v>235</v>
      </c>
      <c r="B127" s="46" t="s">
        <v>236</v>
      </c>
      <c r="C127" s="47" t="s">
        <v>237</v>
      </c>
      <c r="D127" s="46" t="s">
        <v>238</v>
      </c>
      <c r="E127" s="48">
        <v>0.1</v>
      </c>
      <c r="F127" s="48">
        <v>0.04</v>
      </c>
    </row>
    <row r="128" spans="1:7" s="27" customFormat="1" outlineLevel="1" x14ac:dyDescent="0.2">
      <c r="A128" s="45" t="s">
        <v>239</v>
      </c>
      <c r="B128" s="46" t="s">
        <v>240</v>
      </c>
      <c r="C128" s="47" t="s">
        <v>241</v>
      </c>
      <c r="D128" s="46" t="s">
        <v>157</v>
      </c>
      <c r="E128" s="48">
        <v>0.55000000000000004</v>
      </c>
      <c r="F128" s="48">
        <v>0.22</v>
      </c>
    </row>
    <row r="129" spans="1:7" s="1" customFormat="1" x14ac:dyDescent="0.2">
      <c r="A129" s="18" t="s">
        <v>242</v>
      </c>
      <c r="B129" s="19" t="s">
        <v>166</v>
      </c>
      <c r="C129" s="19" t="s">
        <v>243</v>
      </c>
      <c r="D129" s="20" t="s">
        <v>161</v>
      </c>
      <c r="E129" s="318">
        <v>40</v>
      </c>
      <c r="F129" s="319"/>
      <c r="G129" s="21"/>
    </row>
    <row r="130" spans="1:7" s="1" customFormat="1" x14ac:dyDescent="0.2">
      <c r="A130" s="18" t="s">
        <v>244</v>
      </c>
      <c r="B130" s="19" t="s">
        <v>166</v>
      </c>
      <c r="C130" s="19" t="s">
        <v>245</v>
      </c>
      <c r="D130" s="20" t="s">
        <v>168</v>
      </c>
      <c r="E130" s="318">
        <v>50</v>
      </c>
      <c r="F130" s="319"/>
      <c r="G130" s="21"/>
    </row>
    <row r="131" spans="1:7" s="1" customFormat="1" x14ac:dyDescent="0.2">
      <c r="A131" s="18" t="s">
        <v>246</v>
      </c>
      <c r="B131" s="19" t="s">
        <v>166</v>
      </c>
      <c r="C131" s="19" t="s">
        <v>247</v>
      </c>
      <c r="D131" s="20" t="s">
        <v>168</v>
      </c>
      <c r="E131" s="318">
        <v>20</v>
      </c>
      <c r="F131" s="319"/>
      <c r="G131" s="21"/>
    </row>
    <row r="132" spans="1:7" s="1" customFormat="1" x14ac:dyDescent="0.2">
      <c r="A132" s="18" t="s">
        <v>248</v>
      </c>
      <c r="B132" s="19" t="s">
        <v>166</v>
      </c>
      <c r="C132" s="19" t="s">
        <v>249</v>
      </c>
      <c r="D132" s="20" t="s">
        <v>168</v>
      </c>
      <c r="E132" s="318">
        <v>10</v>
      </c>
      <c r="F132" s="319"/>
      <c r="G132" s="21"/>
    </row>
    <row r="133" spans="1:7" s="1" customFormat="1" x14ac:dyDescent="0.2">
      <c r="A133" s="18" t="s">
        <v>250</v>
      </c>
      <c r="B133" s="19" t="s">
        <v>166</v>
      </c>
      <c r="C133" s="19" t="s">
        <v>251</v>
      </c>
      <c r="D133" s="20" t="s">
        <v>168</v>
      </c>
      <c r="E133" s="318">
        <v>14</v>
      </c>
      <c r="F133" s="319"/>
      <c r="G133" s="21"/>
    </row>
    <row r="134" spans="1:7" s="1" customFormat="1" x14ac:dyDescent="0.2">
      <c r="A134" s="18" t="s">
        <v>252</v>
      </c>
      <c r="B134" s="19" t="s">
        <v>166</v>
      </c>
      <c r="C134" s="19" t="s">
        <v>253</v>
      </c>
      <c r="D134" s="20" t="s">
        <v>168</v>
      </c>
      <c r="E134" s="318">
        <v>12</v>
      </c>
      <c r="F134" s="319"/>
      <c r="G134" s="21"/>
    </row>
    <row r="135" spans="1:7" s="1" customFormat="1" x14ac:dyDescent="0.2">
      <c r="A135" s="18" t="s">
        <v>254</v>
      </c>
      <c r="B135" s="19" t="s">
        <v>166</v>
      </c>
      <c r="C135" s="19" t="s">
        <v>255</v>
      </c>
      <c r="D135" s="20" t="s">
        <v>168</v>
      </c>
      <c r="E135" s="318">
        <v>1</v>
      </c>
      <c r="F135" s="319"/>
      <c r="G135" s="21"/>
    </row>
    <row r="136" spans="1:7" s="1" customFormat="1" x14ac:dyDescent="0.2">
      <c r="A136" s="18" t="s">
        <v>256</v>
      </c>
      <c r="B136" s="19" t="s">
        <v>166</v>
      </c>
      <c r="C136" s="19" t="s">
        <v>257</v>
      </c>
      <c r="D136" s="20" t="s">
        <v>168</v>
      </c>
      <c r="E136" s="318">
        <v>14</v>
      </c>
      <c r="F136" s="319"/>
      <c r="G136" s="21"/>
    </row>
    <row r="137" spans="1:7" s="1" customFormat="1" ht="51" x14ac:dyDescent="0.2">
      <c r="A137" s="18" t="s">
        <v>258</v>
      </c>
      <c r="B137" s="19" t="s">
        <v>259</v>
      </c>
      <c r="C137" s="19" t="s">
        <v>260</v>
      </c>
      <c r="D137" s="20" t="s">
        <v>148</v>
      </c>
      <c r="E137" s="320">
        <v>0.1</v>
      </c>
      <c r="F137" s="321"/>
      <c r="G137" s="21"/>
    </row>
    <row r="138" spans="1:7" s="22" customFormat="1" outlineLevel="1" x14ac:dyDescent="0.2">
      <c r="A138" s="23" t="s">
        <v>261</v>
      </c>
      <c r="B138" s="24" t="s">
        <v>16</v>
      </c>
      <c r="C138" s="25" t="s">
        <v>21</v>
      </c>
      <c r="D138" s="24" t="s">
        <v>22</v>
      </c>
      <c r="E138" s="26">
        <v>162.4</v>
      </c>
      <c r="F138" s="26">
        <v>16.239999999999998</v>
      </c>
    </row>
    <row r="139" spans="1:7" s="32" customFormat="1" outlineLevel="1" x14ac:dyDescent="0.2">
      <c r="A139" s="33" t="s">
        <v>262</v>
      </c>
      <c r="B139" s="34" t="s">
        <v>220</v>
      </c>
      <c r="C139" s="35" t="s">
        <v>221</v>
      </c>
      <c r="D139" s="34" t="s">
        <v>29</v>
      </c>
      <c r="E139" s="36">
        <v>5.8</v>
      </c>
      <c r="F139" s="36">
        <v>0.57999999999999996</v>
      </c>
    </row>
    <row r="140" spans="1:7" s="27" customFormat="1" outlineLevel="1" x14ac:dyDescent="0.2">
      <c r="A140" s="37" t="s">
        <v>263</v>
      </c>
      <c r="B140" s="38" t="s">
        <v>152</v>
      </c>
      <c r="C140" s="39" t="s">
        <v>153</v>
      </c>
      <c r="D140" s="38" t="s">
        <v>58</v>
      </c>
      <c r="E140" s="40">
        <v>1.88</v>
      </c>
      <c r="F140" s="40">
        <v>0.188</v>
      </c>
    </row>
    <row r="141" spans="1:7" s="27" customFormat="1" outlineLevel="1" x14ac:dyDescent="0.2">
      <c r="A141" s="45" t="s">
        <v>264</v>
      </c>
      <c r="B141" s="46" t="s">
        <v>224</v>
      </c>
      <c r="C141" s="47" t="s">
        <v>225</v>
      </c>
      <c r="D141" s="46" t="s">
        <v>33</v>
      </c>
      <c r="E141" s="48">
        <v>1.0300000000000001E-3</v>
      </c>
      <c r="F141" s="48">
        <v>1.03E-4</v>
      </c>
    </row>
    <row r="142" spans="1:7" s="27" customFormat="1" outlineLevel="1" x14ac:dyDescent="0.2">
      <c r="A142" s="45" t="s">
        <v>265</v>
      </c>
      <c r="B142" s="46" t="s">
        <v>227</v>
      </c>
      <c r="C142" s="47" t="s">
        <v>228</v>
      </c>
      <c r="D142" s="46" t="s">
        <v>157</v>
      </c>
      <c r="E142" s="48">
        <v>6.3E-3</v>
      </c>
      <c r="F142" s="48">
        <v>6.3000000000000003E-4</v>
      </c>
    </row>
    <row r="143" spans="1:7" s="27" customFormat="1" outlineLevel="1" x14ac:dyDescent="0.2">
      <c r="A143" s="45" t="s">
        <v>266</v>
      </c>
      <c r="B143" s="46" t="s">
        <v>230</v>
      </c>
      <c r="C143" s="47" t="s">
        <v>231</v>
      </c>
      <c r="D143" s="46" t="s">
        <v>157</v>
      </c>
      <c r="E143" s="48">
        <v>0.23</v>
      </c>
      <c r="F143" s="48">
        <v>2.3E-2</v>
      </c>
    </row>
    <row r="144" spans="1:7" s="27" customFormat="1" outlineLevel="1" x14ac:dyDescent="0.2">
      <c r="A144" s="45" t="s">
        <v>267</v>
      </c>
      <c r="B144" s="46" t="s">
        <v>233</v>
      </c>
      <c r="C144" s="47" t="s">
        <v>234</v>
      </c>
      <c r="D144" s="46" t="s">
        <v>157</v>
      </c>
      <c r="E144" s="48">
        <v>0.28999999999999998</v>
      </c>
      <c r="F144" s="48">
        <v>2.9000000000000001E-2</v>
      </c>
    </row>
    <row r="145" spans="1:7" s="27" customFormat="1" outlineLevel="1" x14ac:dyDescent="0.2">
      <c r="A145" s="45" t="s">
        <v>268</v>
      </c>
      <c r="B145" s="46" t="s">
        <v>236</v>
      </c>
      <c r="C145" s="47" t="s">
        <v>237</v>
      </c>
      <c r="D145" s="46" t="s">
        <v>238</v>
      </c>
      <c r="E145" s="48">
        <v>0.121</v>
      </c>
      <c r="F145" s="48">
        <v>1.21E-2</v>
      </c>
    </row>
    <row r="146" spans="1:7" s="27" customFormat="1" outlineLevel="1" x14ac:dyDescent="0.2">
      <c r="A146" s="45" t="s">
        <v>269</v>
      </c>
      <c r="B146" s="46" t="s">
        <v>240</v>
      </c>
      <c r="C146" s="47" t="s">
        <v>241</v>
      </c>
      <c r="D146" s="46" t="s">
        <v>157</v>
      </c>
      <c r="E146" s="48">
        <v>0.66</v>
      </c>
      <c r="F146" s="48">
        <v>6.6000000000000003E-2</v>
      </c>
    </row>
    <row r="147" spans="1:7" s="1" customFormat="1" x14ac:dyDescent="0.2">
      <c r="A147" s="18" t="s">
        <v>270</v>
      </c>
      <c r="B147" s="19" t="s">
        <v>166</v>
      </c>
      <c r="C147" s="19" t="s">
        <v>271</v>
      </c>
      <c r="D147" s="20" t="s">
        <v>161</v>
      </c>
      <c r="E147" s="318">
        <v>10</v>
      </c>
      <c r="F147" s="319"/>
      <c r="G147" s="21"/>
    </row>
    <row r="148" spans="1:7" s="1" customFormat="1" x14ac:dyDescent="0.2">
      <c r="A148" s="18" t="s">
        <v>272</v>
      </c>
      <c r="B148" s="19" t="s">
        <v>166</v>
      </c>
      <c r="C148" s="19" t="s">
        <v>273</v>
      </c>
      <c r="D148" s="20" t="s">
        <v>168</v>
      </c>
      <c r="E148" s="318">
        <v>2</v>
      </c>
      <c r="F148" s="319"/>
      <c r="G148" s="21"/>
    </row>
    <row r="149" spans="1:7" s="1" customFormat="1" x14ac:dyDescent="0.2">
      <c r="A149" s="18" t="s">
        <v>274</v>
      </c>
      <c r="B149" s="19" t="s">
        <v>166</v>
      </c>
      <c r="C149" s="19" t="s">
        <v>275</v>
      </c>
      <c r="D149" s="20" t="s">
        <v>168</v>
      </c>
      <c r="E149" s="318">
        <v>2</v>
      </c>
      <c r="F149" s="319"/>
      <c r="G149" s="21"/>
    </row>
    <row r="150" spans="1:7" s="1" customFormat="1" x14ac:dyDescent="0.2">
      <c r="A150" s="18" t="s">
        <v>276</v>
      </c>
      <c r="B150" s="19" t="s">
        <v>166</v>
      </c>
      <c r="C150" s="19" t="s">
        <v>277</v>
      </c>
      <c r="D150" s="20" t="s">
        <v>168</v>
      </c>
      <c r="E150" s="318">
        <v>4</v>
      </c>
      <c r="F150" s="319"/>
      <c r="G150" s="21"/>
    </row>
    <row r="151" spans="1:7" s="1" customFormat="1" ht="25.5" x14ac:dyDescent="0.2">
      <c r="A151" s="18" t="s">
        <v>278</v>
      </c>
      <c r="B151" s="19" t="s">
        <v>279</v>
      </c>
      <c r="C151" s="19" t="s">
        <v>280</v>
      </c>
      <c r="D151" s="20" t="s">
        <v>281</v>
      </c>
      <c r="E151" s="320">
        <v>3.9399999999999998E-2</v>
      </c>
      <c r="F151" s="321"/>
      <c r="G151" s="21"/>
    </row>
    <row r="152" spans="1:7" s="22" customFormat="1" outlineLevel="1" x14ac:dyDescent="0.2">
      <c r="A152" s="23" t="s">
        <v>282</v>
      </c>
      <c r="B152" s="24" t="s">
        <v>16</v>
      </c>
      <c r="C152" s="25" t="s">
        <v>21</v>
      </c>
      <c r="D152" s="24" t="s">
        <v>22</v>
      </c>
      <c r="E152" s="26">
        <v>54.97</v>
      </c>
      <c r="F152" s="26">
        <v>2.1657999999999999</v>
      </c>
    </row>
    <row r="153" spans="1:7" s="32" customFormat="1" ht="24" outlineLevel="1" x14ac:dyDescent="0.2">
      <c r="A153" s="33" t="s">
        <v>283</v>
      </c>
      <c r="B153" s="34" t="s">
        <v>284</v>
      </c>
      <c r="C153" s="35" t="s">
        <v>285</v>
      </c>
      <c r="D153" s="34" t="s">
        <v>29</v>
      </c>
      <c r="E153" s="36">
        <v>0.8</v>
      </c>
      <c r="F153" s="36">
        <v>3.1519999999999999E-2</v>
      </c>
    </row>
    <row r="154" spans="1:7" s="32" customFormat="1" outlineLevel="1" x14ac:dyDescent="0.2">
      <c r="A154" s="41" t="s">
        <v>286</v>
      </c>
      <c r="B154" s="42" t="s">
        <v>41</v>
      </c>
      <c r="C154" s="43" t="s">
        <v>42</v>
      </c>
      <c r="D154" s="42" t="s">
        <v>29</v>
      </c>
      <c r="E154" s="44">
        <v>1.1200000000000001</v>
      </c>
      <c r="F154" s="44">
        <v>4.4128000000000001E-2</v>
      </c>
    </row>
    <row r="155" spans="1:7" s="32" customFormat="1" outlineLevel="1" x14ac:dyDescent="0.2">
      <c r="A155" s="41" t="s">
        <v>287</v>
      </c>
      <c r="B155" s="42" t="s">
        <v>288</v>
      </c>
      <c r="C155" s="43" t="s">
        <v>289</v>
      </c>
      <c r="D155" s="42" t="s">
        <v>29</v>
      </c>
      <c r="E155" s="44">
        <v>19.8</v>
      </c>
      <c r="F155" s="44">
        <v>0.78012000000000004</v>
      </c>
    </row>
    <row r="156" spans="1:7" s="27" customFormat="1" outlineLevel="1" x14ac:dyDescent="0.2">
      <c r="A156" s="37" t="s">
        <v>290</v>
      </c>
      <c r="B156" s="38" t="s">
        <v>152</v>
      </c>
      <c r="C156" s="39" t="s">
        <v>153</v>
      </c>
      <c r="D156" s="38" t="s">
        <v>58</v>
      </c>
      <c r="E156" s="40">
        <v>15</v>
      </c>
      <c r="F156" s="40">
        <v>0.59099999999999997</v>
      </c>
    </row>
    <row r="157" spans="1:7" s="27" customFormat="1" ht="24" outlineLevel="1" x14ac:dyDescent="0.2">
      <c r="A157" s="45" t="s">
        <v>291</v>
      </c>
      <c r="B157" s="46" t="s">
        <v>292</v>
      </c>
      <c r="C157" s="47" t="s">
        <v>293</v>
      </c>
      <c r="D157" s="46" t="s">
        <v>168</v>
      </c>
      <c r="E157" s="48">
        <v>260</v>
      </c>
      <c r="F157" s="48">
        <v>10.244</v>
      </c>
    </row>
    <row r="158" spans="1:7" s="1" customFormat="1" x14ac:dyDescent="0.2">
      <c r="A158" s="18" t="s">
        <v>294</v>
      </c>
      <c r="B158" s="19" t="s">
        <v>166</v>
      </c>
      <c r="C158" s="19" t="s">
        <v>295</v>
      </c>
      <c r="D158" s="20" t="s">
        <v>168</v>
      </c>
      <c r="E158" s="318">
        <v>20</v>
      </c>
      <c r="F158" s="319"/>
      <c r="G158" s="21"/>
    </row>
    <row r="159" spans="1:7" s="1" customFormat="1" x14ac:dyDescent="0.2">
      <c r="A159" s="18" t="s">
        <v>296</v>
      </c>
      <c r="B159" s="19" t="s">
        <v>166</v>
      </c>
      <c r="C159" s="19" t="s">
        <v>297</v>
      </c>
      <c r="D159" s="20" t="s">
        <v>168</v>
      </c>
      <c r="E159" s="318">
        <v>4</v>
      </c>
      <c r="F159" s="319"/>
      <c r="G159" s="21"/>
    </row>
    <row r="160" spans="1:7" s="1" customFormat="1" ht="25.5" x14ac:dyDescent="0.2">
      <c r="A160" s="18" t="s">
        <v>298</v>
      </c>
      <c r="B160" s="19" t="s">
        <v>299</v>
      </c>
      <c r="C160" s="19" t="s">
        <v>300</v>
      </c>
      <c r="D160" s="20" t="s">
        <v>122</v>
      </c>
      <c r="E160" s="320">
        <v>0.02</v>
      </c>
      <c r="F160" s="321"/>
      <c r="G160" s="21"/>
    </row>
    <row r="161" spans="1:7" s="22" customFormat="1" outlineLevel="1" x14ac:dyDescent="0.2">
      <c r="A161" s="23" t="s">
        <v>301</v>
      </c>
      <c r="B161" s="24" t="s">
        <v>16</v>
      </c>
      <c r="C161" s="25" t="s">
        <v>21</v>
      </c>
      <c r="D161" s="24" t="s">
        <v>22</v>
      </c>
      <c r="E161" s="26">
        <v>74.8</v>
      </c>
      <c r="F161" s="26">
        <v>1.496</v>
      </c>
    </row>
    <row r="162" spans="1:7" s="27" customFormat="1" outlineLevel="1" x14ac:dyDescent="0.2">
      <c r="A162" s="28" t="s">
        <v>302</v>
      </c>
      <c r="B162" s="29" t="s">
        <v>24</v>
      </c>
      <c r="C162" s="30" t="s">
        <v>25</v>
      </c>
      <c r="D162" s="29" t="s">
        <v>22</v>
      </c>
      <c r="E162" s="31">
        <v>21.11</v>
      </c>
      <c r="F162" s="31">
        <v>0.42220000000000002</v>
      </c>
    </row>
    <row r="163" spans="1:7" s="32" customFormat="1" ht="24" outlineLevel="1" x14ac:dyDescent="0.2">
      <c r="A163" s="33" t="s">
        <v>303</v>
      </c>
      <c r="B163" s="34" t="s">
        <v>304</v>
      </c>
      <c r="C163" s="35" t="s">
        <v>85</v>
      </c>
      <c r="D163" s="34" t="s">
        <v>29</v>
      </c>
      <c r="E163" s="36">
        <v>21.11</v>
      </c>
      <c r="F163" s="36">
        <v>0.42220000000000002</v>
      </c>
    </row>
    <row r="164" spans="1:7" s="32" customFormat="1" outlineLevel="1" x14ac:dyDescent="0.2">
      <c r="A164" s="41" t="s">
        <v>305</v>
      </c>
      <c r="B164" s="42" t="s">
        <v>306</v>
      </c>
      <c r="C164" s="43" t="s">
        <v>307</v>
      </c>
      <c r="D164" s="42" t="s">
        <v>29</v>
      </c>
      <c r="E164" s="44">
        <v>42.22</v>
      </c>
      <c r="F164" s="44">
        <v>0.84440000000000004</v>
      </c>
    </row>
    <row r="165" spans="1:7" s="1" customFormat="1" x14ac:dyDescent="0.2">
      <c r="A165" s="18" t="s">
        <v>308</v>
      </c>
      <c r="B165" s="19" t="s">
        <v>166</v>
      </c>
      <c r="C165" s="19" t="s">
        <v>309</v>
      </c>
      <c r="D165" s="20" t="s">
        <v>168</v>
      </c>
      <c r="E165" s="318">
        <v>2</v>
      </c>
      <c r="F165" s="319"/>
      <c r="G165" s="21"/>
    </row>
    <row r="166" spans="1:7" ht="15.75" customHeight="1" x14ac:dyDescent="0.25">
      <c r="A166" s="327" t="s">
        <v>310</v>
      </c>
      <c r="B166" s="328"/>
      <c r="C166" s="328"/>
      <c r="D166" s="328"/>
      <c r="E166" s="328"/>
      <c r="F166" s="329"/>
      <c r="G166" s="17"/>
    </row>
    <row r="167" spans="1:7" s="1" customFormat="1" ht="38.25" x14ac:dyDescent="0.2">
      <c r="A167" s="18" t="s">
        <v>311</v>
      </c>
      <c r="B167" s="19" t="s">
        <v>312</v>
      </c>
      <c r="C167" s="19" t="s">
        <v>313</v>
      </c>
      <c r="D167" s="20" t="s">
        <v>314</v>
      </c>
      <c r="E167" s="320">
        <v>0.14710000000000001</v>
      </c>
      <c r="F167" s="321"/>
      <c r="G167" s="21"/>
    </row>
    <row r="168" spans="1:7" s="22" customFormat="1" outlineLevel="1" x14ac:dyDescent="0.2">
      <c r="A168" s="23" t="s">
        <v>315</v>
      </c>
      <c r="B168" s="24" t="s">
        <v>16</v>
      </c>
      <c r="C168" s="25" t="s">
        <v>21</v>
      </c>
      <c r="D168" s="24" t="s">
        <v>22</v>
      </c>
      <c r="E168" s="26">
        <v>80.37</v>
      </c>
      <c r="F168" s="26">
        <v>11.8224</v>
      </c>
    </row>
    <row r="169" spans="1:7" s="27" customFormat="1" outlineLevel="1" x14ac:dyDescent="0.2">
      <c r="A169" s="28" t="s">
        <v>316</v>
      </c>
      <c r="B169" s="29" t="s">
        <v>24</v>
      </c>
      <c r="C169" s="30" t="s">
        <v>25</v>
      </c>
      <c r="D169" s="29" t="s">
        <v>22</v>
      </c>
      <c r="E169" s="31">
        <v>0.22</v>
      </c>
      <c r="F169" s="31">
        <v>3.2362000000000002E-2</v>
      </c>
    </row>
    <row r="170" spans="1:7" s="32" customFormat="1" outlineLevel="1" x14ac:dyDescent="0.2">
      <c r="A170" s="33" t="s">
        <v>317</v>
      </c>
      <c r="B170" s="34" t="s">
        <v>318</v>
      </c>
      <c r="C170" s="35" t="s">
        <v>319</v>
      </c>
      <c r="D170" s="34" t="s">
        <v>29</v>
      </c>
      <c r="E170" s="36">
        <v>0.08</v>
      </c>
      <c r="F170" s="36">
        <v>1.1768000000000001E-2</v>
      </c>
    </row>
    <row r="171" spans="1:7" s="32" customFormat="1" outlineLevel="1" x14ac:dyDescent="0.2">
      <c r="A171" s="41" t="s">
        <v>320</v>
      </c>
      <c r="B171" s="42" t="s">
        <v>41</v>
      </c>
      <c r="C171" s="43" t="s">
        <v>42</v>
      </c>
      <c r="D171" s="42" t="s">
        <v>29</v>
      </c>
      <c r="E171" s="44">
        <v>0.22</v>
      </c>
      <c r="F171" s="44">
        <v>3.2362000000000002E-2</v>
      </c>
    </row>
    <row r="172" spans="1:7" s="27" customFormat="1" outlineLevel="1" x14ac:dyDescent="0.2">
      <c r="A172" s="37" t="s">
        <v>321</v>
      </c>
      <c r="B172" s="38" t="s">
        <v>322</v>
      </c>
      <c r="C172" s="39" t="s">
        <v>323</v>
      </c>
      <c r="D172" s="38" t="s">
        <v>324</v>
      </c>
      <c r="E172" s="40">
        <v>105</v>
      </c>
      <c r="F172" s="40">
        <v>15.445499999999999</v>
      </c>
    </row>
    <row r="173" spans="1:7" s="27" customFormat="1" outlineLevel="1" x14ac:dyDescent="0.2">
      <c r="A173" s="45" t="s">
        <v>325</v>
      </c>
      <c r="B173" s="46" t="s">
        <v>326</v>
      </c>
      <c r="C173" s="47" t="s">
        <v>327</v>
      </c>
      <c r="D173" s="46" t="s">
        <v>33</v>
      </c>
      <c r="E173" s="48">
        <v>2.0999999999999999E-3</v>
      </c>
      <c r="F173" s="48">
        <v>3.0899999999999998E-4</v>
      </c>
    </row>
    <row r="174" spans="1:7" s="1" customFormat="1" x14ac:dyDescent="0.2">
      <c r="A174" s="18" t="s">
        <v>328</v>
      </c>
      <c r="B174" s="19" t="s">
        <v>329</v>
      </c>
      <c r="C174" s="19" t="s">
        <v>330</v>
      </c>
      <c r="D174" s="20" t="s">
        <v>37</v>
      </c>
      <c r="E174" s="320">
        <v>0.14710000000000001</v>
      </c>
      <c r="F174" s="321"/>
      <c r="G174" s="21"/>
    </row>
    <row r="175" spans="1:7" s="22" customFormat="1" outlineLevel="1" x14ac:dyDescent="0.2">
      <c r="A175" s="23" t="s">
        <v>331</v>
      </c>
      <c r="B175" s="24" t="s">
        <v>16</v>
      </c>
      <c r="C175" s="25" t="s">
        <v>21</v>
      </c>
      <c r="D175" s="24" t="s">
        <v>22</v>
      </c>
      <c r="E175" s="26">
        <v>30.3</v>
      </c>
      <c r="F175" s="26">
        <v>4.4570999999999996</v>
      </c>
    </row>
    <row r="176" spans="1:7" s="32" customFormat="1" outlineLevel="1" x14ac:dyDescent="0.2">
      <c r="A176" s="33" t="s">
        <v>332</v>
      </c>
      <c r="B176" s="34" t="s">
        <v>333</v>
      </c>
      <c r="C176" s="35" t="s">
        <v>334</v>
      </c>
      <c r="D176" s="34" t="s">
        <v>29</v>
      </c>
      <c r="E176" s="36">
        <v>11.02</v>
      </c>
      <c r="F176" s="36">
        <v>1.621</v>
      </c>
    </row>
    <row r="177" spans="1:7" s="27" customFormat="1" outlineLevel="1" x14ac:dyDescent="0.2">
      <c r="A177" s="37" t="s">
        <v>335</v>
      </c>
      <c r="B177" s="38" t="s">
        <v>152</v>
      </c>
      <c r="C177" s="39" t="s">
        <v>153</v>
      </c>
      <c r="D177" s="38" t="s">
        <v>58</v>
      </c>
      <c r="E177" s="40">
        <v>0.5</v>
      </c>
      <c r="F177" s="40">
        <v>7.3550000000000004E-2</v>
      </c>
    </row>
    <row r="178" spans="1:7" s="27" customFormat="1" outlineLevel="1" x14ac:dyDescent="0.2">
      <c r="A178" s="45" t="s">
        <v>336</v>
      </c>
      <c r="B178" s="46" t="s">
        <v>337</v>
      </c>
      <c r="C178" s="47" t="s">
        <v>338</v>
      </c>
      <c r="D178" s="46" t="s">
        <v>58</v>
      </c>
      <c r="E178" s="48">
        <v>10.199999999999999</v>
      </c>
      <c r="F178" s="48">
        <v>1.5004</v>
      </c>
    </row>
    <row r="179" spans="1:7" s="27" customFormat="1" ht="24" outlineLevel="1" x14ac:dyDescent="0.2">
      <c r="A179" s="45" t="s">
        <v>339</v>
      </c>
      <c r="B179" s="46" t="s">
        <v>340</v>
      </c>
      <c r="C179" s="47" t="s">
        <v>341</v>
      </c>
      <c r="D179" s="46" t="s">
        <v>58</v>
      </c>
      <c r="E179" s="48">
        <v>0.06</v>
      </c>
      <c r="F179" s="48">
        <v>8.8260000000000005E-3</v>
      </c>
    </row>
    <row r="180" spans="1:7" s="1" customFormat="1" x14ac:dyDescent="0.2">
      <c r="A180" s="18" t="s">
        <v>342</v>
      </c>
      <c r="B180" s="19" t="s">
        <v>343</v>
      </c>
      <c r="C180" s="19" t="s">
        <v>344</v>
      </c>
      <c r="D180" s="20" t="s">
        <v>37</v>
      </c>
      <c r="E180" s="320">
        <v>0.14710000000000001</v>
      </c>
      <c r="F180" s="321"/>
      <c r="G180" s="21"/>
    </row>
    <row r="181" spans="1:7" s="22" customFormat="1" outlineLevel="1" x14ac:dyDescent="0.2">
      <c r="A181" s="23" t="s">
        <v>345</v>
      </c>
      <c r="B181" s="24" t="s">
        <v>16</v>
      </c>
      <c r="C181" s="25" t="s">
        <v>21</v>
      </c>
      <c r="D181" s="24" t="s">
        <v>22</v>
      </c>
      <c r="E181" s="26">
        <v>26.97</v>
      </c>
      <c r="F181" s="26">
        <v>3.9672999999999998</v>
      </c>
    </row>
    <row r="182" spans="1:7" s="27" customFormat="1" outlineLevel="1" x14ac:dyDescent="0.2">
      <c r="A182" s="28" t="s">
        <v>346</v>
      </c>
      <c r="B182" s="29" t="s">
        <v>24</v>
      </c>
      <c r="C182" s="30" t="s">
        <v>25</v>
      </c>
      <c r="D182" s="29" t="s">
        <v>22</v>
      </c>
      <c r="E182" s="31">
        <v>0.43</v>
      </c>
      <c r="F182" s="31">
        <v>6.3253000000000004E-2</v>
      </c>
    </row>
    <row r="183" spans="1:7" s="32" customFormat="1" outlineLevel="1" x14ac:dyDescent="0.2">
      <c r="A183" s="33" t="s">
        <v>347</v>
      </c>
      <c r="B183" s="34" t="s">
        <v>348</v>
      </c>
      <c r="C183" s="35" t="s">
        <v>349</v>
      </c>
      <c r="D183" s="34" t="s">
        <v>29</v>
      </c>
      <c r="E183" s="36">
        <v>4.37</v>
      </c>
      <c r="F183" s="36">
        <v>0.64282700000000004</v>
      </c>
    </row>
    <row r="184" spans="1:7" s="32" customFormat="1" outlineLevel="1" x14ac:dyDescent="0.2">
      <c r="A184" s="41" t="s">
        <v>350</v>
      </c>
      <c r="B184" s="42" t="s">
        <v>27</v>
      </c>
      <c r="C184" s="43" t="s">
        <v>28</v>
      </c>
      <c r="D184" s="42" t="s">
        <v>29</v>
      </c>
      <c r="E184" s="44">
        <v>0.18</v>
      </c>
      <c r="F184" s="44">
        <v>2.6478000000000002E-2</v>
      </c>
    </row>
    <row r="185" spans="1:7" s="32" customFormat="1" outlineLevel="1" x14ac:dyDescent="0.2">
      <c r="A185" s="41" t="s">
        <v>351</v>
      </c>
      <c r="B185" s="42" t="s">
        <v>352</v>
      </c>
      <c r="C185" s="43" t="s">
        <v>353</v>
      </c>
      <c r="D185" s="42" t="s">
        <v>29</v>
      </c>
      <c r="E185" s="44">
        <v>1.5</v>
      </c>
      <c r="F185" s="44">
        <v>0.22065000000000001</v>
      </c>
    </row>
    <row r="186" spans="1:7" s="32" customFormat="1" outlineLevel="1" x14ac:dyDescent="0.2">
      <c r="A186" s="41" t="s">
        <v>354</v>
      </c>
      <c r="B186" s="42" t="s">
        <v>41</v>
      </c>
      <c r="C186" s="43" t="s">
        <v>42</v>
      </c>
      <c r="D186" s="42" t="s">
        <v>29</v>
      </c>
      <c r="E186" s="44">
        <v>0.25</v>
      </c>
      <c r="F186" s="44">
        <v>3.6775000000000002E-2</v>
      </c>
    </row>
    <row r="187" spans="1:7" s="27" customFormat="1" outlineLevel="1" x14ac:dyDescent="0.2">
      <c r="A187" s="37" t="s">
        <v>355</v>
      </c>
      <c r="B187" s="38" t="s">
        <v>356</v>
      </c>
      <c r="C187" s="39" t="s">
        <v>357</v>
      </c>
      <c r="D187" s="38" t="s">
        <v>33</v>
      </c>
      <c r="E187" s="40">
        <v>8.0000000000000002E-3</v>
      </c>
      <c r="F187" s="40">
        <v>1.1770000000000001E-3</v>
      </c>
    </row>
    <row r="188" spans="1:7" s="27" customFormat="1" outlineLevel="1" x14ac:dyDescent="0.2">
      <c r="A188" s="45" t="s">
        <v>358</v>
      </c>
      <c r="B188" s="46" t="s">
        <v>359</v>
      </c>
      <c r="C188" s="47" t="s">
        <v>360</v>
      </c>
      <c r="D188" s="46" t="s">
        <v>33</v>
      </c>
      <c r="E188" s="48">
        <v>0.157</v>
      </c>
      <c r="F188" s="48">
        <v>2.3095000000000001E-2</v>
      </c>
    </row>
    <row r="189" spans="1:7" s="27" customFormat="1" outlineLevel="1" x14ac:dyDescent="0.2">
      <c r="A189" s="45" t="s">
        <v>361</v>
      </c>
      <c r="B189" s="46" t="s">
        <v>362</v>
      </c>
      <c r="C189" s="47" t="s">
        <v>363</v>
      </c>
      <c r="D189" s="46" t="s">
        <v>33</v>
      </c>
      <c r="E189" s="48">
        <v>1.9E-2</v>
      </c>
      <c r="F189" s="48">
        <v>2.7950000000000002E-3</v>
      </c>
    </row>
    <row r="190" spans="1:7" s="27" customFormat="1" outlineLevel="1" x14ac:dyDescent="0.2">
      <c r="A190" s="45" t="s">
        <v>364</v>
      </c>
      <c r="B190" s="46" t="s">
        <v>365</v>
      </c>
      <c r="C190" s="47" t="s">
        <v>366</v>
      </c>
      <c r="D190" s="46" t="s">
        <v>33</v>
      </c>
      <c r="E190" s="48">
        <v>5.7000000000000002E-2</v>
      </c>
      <c r="F190" s="48">
        <v>8.3850000000000001E-3</v>
      </c>
    </row>
    <row r="191" spans="1:7" s="27" customFormat="1" outlineLevel="1" x14ac:dyDescent="0.2">
      <c r="A191" s="45" t="s">
        <v>367</v>
      </c>
      <c r="B191" s="46" t="s">
        <v>368</v>
      </c>
      <c r="C191" s="47" t="s">
        <v>369</v>
      </c>
      <c r="D191" s="46" t="s">
        <v>33</v>
      </c>
      <c r="E191" s="48">
        <v>0.125</v>
      </c>
      <c r="F191" s="48">
        <v>1.8388000000000002E-2</v>
      </c>
    </row>
    <row r="192" spans="1:7" s="27" customFormat="1" outlineLevel="1" x14ac:dyDescent="0.2">
      <c r="A192" s="45" t="s">
        <v>370</v>
      </c>
      <c r="B192" s="46" t="s">
        <v>371</v>
      </c>
      <c r="C192" s="47" t="s">
        <v>372</v>
      </c>
      <c r="D192" s="46" t="s">
        <v>157</v>
      </c>
      <c r="E192" s="48">
        <v>0.5</v>
      </c>
      <c r="F192" s="48">
        <v>7.3550000000000004E-2</v>
      </c>
    </row>
    <row r="193" spans="1:7" s="1" customFormat="1" x14ac:dyDescent="0.2">
      <c r="A193" s="18" t="s">
        <v>373</v>
      </c>
      <c r="B193" s="19" t="s">
        <v>329</v>
      </c>
      <c r="C193" s="19" t="s">
        <v>330</v>
      </c>
      <c r="D193" s="20" t="s">
        <v>37</v>
      </c>
      <c r="E193" s="320">
        <v>0.14710000000000001</v>
      </c>
      <c r="F193" s="321"/>
      <c r="G193" s="21"/>
    </row>
    <row r="194" spans="1:7" s="22" customFormat="1" outlineLevel="1" x14ac:dyDescent="0.2">
      <c r="A194" s="23" t="s">
        <v>374</v>
      </c>
      <c r="B194" s="24" t="s">
        <v>16</v>
      </c>
      <c r="C194" s="25" t="s">
        <v>21</v>
      </c>
      <c r="D194" s="24" t="s">
        <v>22</v>
      </c>
      <c r="E194" s="26">
        <v>30.3</v>
      </c>
      <c r="F194" s="26">
        <v>4.4570999999999996</v>
      </c>
    </row>
    <row r="195" spans="1:7" s="32" customFormat="1" outlineLevel="1" x14ac:dyDescent="0.2">
      <c r="A195" s="33" t="s">
        <v>375</v>
      </c>
      <c r="B195" s="34" t="s">
        <v>333</v>
      </c>
      <c r="C195" s="35" t="s">
        <v>334</v>
      </c>
      <c r="D195" s="34" t="s">
        <v>29</v>
      </c>
      <c r="E195" s="36">
        <v>11.02</v>
      </c>
      <c r="F195" s="36">
        <v>1.621</v>
      </c>
    </row>
    <row r="196" spans="1:7" s="27" customFormat="1" outlineLevel="1" x14ac:dyDescent="0.2">
      <c r="A196" s="37" t="s">
        <v>376</v>
      </c>
      <c r="B196" s="38" t="s">
        <v>152</v>
      </c>
      <c r="C196" s="39" t="s">
        <v>153</v>
      </c>
      <c r="D196" s="38" t="s">
        <v>58</v>
      </c>
      <c r="E196" s="40">
        <v>0.5</v>
      </c>
      <c r="F196" s="40">
        <v>7.3550000000000004E-2</v>
      </c>
    </row>
    <row r="197" spans="1:7" s="27" customFormat="1" outlineLevel="1" x14ac:dyDescent="0.2">
      <c r="A197" s="45" t="s">
        <v>377</v>
      </c>
      <c r="B197" s="46" t="s">
        <v>337</v>
      </c>
      <c r="C197" s="47" t="s">
        <v>338</v>
      </c>
      <c r="D197" s="46" t="s">
        <v>58</v>
      </c>
      <c r="E197" s="48">
        <v>10.199999999999999</v>
      </c>
      <c r="F197" s="48">
        <v>1.5004</v>
      </c>
    </row>
    <row r="198" spans="1:7" s="27" customFormat="1" ht="24" outlineLevel="1" x14ac:dyDescent="0.2">
      <c r="A198" s="45" t="s">
        <v>378</v>
      </c>
      <c r="B198" s="46" t="s">
        <v>340</v>
      </c>
      <c r="C198" s="47" t="s">
        <v>341</v>
      </c>
      <c r="D198" s="46" t="s">
        <v>58</v>
      </c>
      <c r="E198" s="48">
        <v>0.06</v>
      </c>
      <c r="F198" s="48">
        <v>8.8260000000000005E-3</v>
      </c>
    </row>
    <row r="199" spans="1:7" s="1" customFormat="1" ht="38.25" x14ac:dyDescent="0.2">
      <c r="A199" s="18" t="s">
        <v>379</v>
      </c>
      <c r="B199" s="19" t="s">
        <v>380</v>
      </c>
      <c r="C199" s="19" t="s">
        <v>381</v>
      </c>
      <c r="D199" s="20" t="s">
        <v>382</v>
      </c>
      <c r="E199" s="320">
        <v>0.14710000000000001</v>
      </c>
      <c r="F199" s="321"/>
      <c r="G199" s="21"/>
    </row>
    <row r="200" spans="1:7" s="22" customFormat="1" outlineLevel="1" x14ac:dyDescent="0.2">
      <c r="A200" s="23" t="s">
        <v>383</v>
      </c>
      <c r="B200" s="24" t="s">
        <v>16</v>
      </c>
      <c r="C200" s="25" t="s">
        <v>21</v>
      </c>
      <c r="D200" s="24" t="s">
        <v>22</v>
      </c>
      <c r="E200" s="26">
        <v>119.78</v>
      </c>
      <c r="F200" s="26">
        <v>17.619599999999998</v>
      </c>
    </row>
    <row r="201" spans="1:7" s="27" customFormat="1" outlineLevel="1" x14ac:dyDescent="0.2">
      <c r="A201" s="28" t="s">
        <v>384</v>
      </c>
      <c r="B201" s="29" t="s">
        <v>24</v>
      </c>
      <c r="C201" s="30" t="s">
        <v>25</v>
      </c>
      <c r="D201" s="29" t="s">
        <v>22</v>
      </c>
      <c r="E201" s="31">
        <v>4.5</v>
      </c>
      <c r="F201" s="31">
        <v>0.66195000000000004</v>
      </c>
    </row>
    <row r="202" spans="1:7" s="32" customFormat="1" outlineLevel="1" x14ac:dyDescent="0.2">
      <c r="A202" s="33" t="s">
        <v>385</v>
      </c>
      <c r="B202" s="34" t="s">
        <v>386</v>
      </c>
      <c r="C202" s="35" t="s">
        <v>387</v>
      </c>
      <c r="D202" s="34" t="s">
        <v>29</v>
      </c>
      <c r="E202" s="36">
        <v>0.36</v>
      </c>
      <c r="F202" s="36">
        <v>5.2956000000000003E-2</v>
      </c>
    </row>
    <row r="203" spans="1:7" s="32" customFormat="1" outlineLevel="1" x14ac:dyDescent="0.2">
      <c r="A203" s="41" t="s">
        <v>388</v>
      </c>
      <c r="B203" s="42" t="s">
        <v>41</v>
      </c>
      <c r="C203" s="43" t="s">
        <v>42</v>
      </c>
      <c r="D203" s="42" t="s">
        <v>29</v>
      </c>
      <c r="E203" s="44">
        <v>0.28000000000000003</v>
      </c>
      <c r="F203" s="44">
        <v>4.1188000000000002E-2</v>
      </c>
    </row>
    <row r="204" spans="1:7" s="32" customFormat="1" outlineLevel="1" x14ac:dyDescent="0.2">
      <c r="A204" s="41" t="s">
        <v>389</v>
      </c>
      <c r="B204" s="42" t="s">
        <v>390</v>
      </c>
      <c r="C204" s="43" t="s">
        <v>391</v>
      </c>
      <c r="D204" s="42" t="s">
        <v>29</v>
      </c>
      <c r="E204" s="44">
        <v>1.56</v>
      </c>
      <c r="F204" s="44">
        <v>0.22947600000000001</v>
      </c>
    </row>
    <row r="205" spans="1:7" s="27" customFormat="1" outlineLevel="1" x14ac:dyDescent="0.2">
      <c r="A205" s="37" t="s">
        <v>392</v>
      </c>
      <c r="B205" s="38" t="s">
        <v>152</v>
      </c>
      <c r="C205" s="39" t="s">
        <v>153</v>
      </c>
      <c r="D205" s="38" t="s">
        <v>58</v>
      </c>
      <c r="E205" s="40">
        <v>0.1</v>
      </c>
      <c r="F205" s="40">
        <v>1.4710000000000001E-2</v>
      </c>
    </row>
    <row r="206" spans="1:7" s="27" customFormat="1" ht="24" outlineLevel="1" x14ac:dyDescent="0.2">
      <c r="A206" s="45" t="s">
        <v>393</v>
      </c>
      <c r="B206" s="46" t="s">
        <v>394</v>
      </c>
      <c r="C206" s="47" t="s">
        <v>395</v>
      </c>
      <c r="D206" s="46" t="s">
        <v>324</v>
      </c>
      <c r="E206" s="48">
        <v>102</v>
      </c>
      <c r="F206" s="48">
        <v>15.004200000000001</v>
      </c>
    </row>
    <row r="207" spans="1:7" s="27" customFormat="1" outlineLevel="1" x14ac:dyDescent="0.2">
      <c r="A207" s="45" t="s">
        <v>396</v>
      </c>
      <c r="B207" s="46" t="s">
        <v>397</v>
      </c>
      <c r="C207" s="47" t="s">
        <v>398</v>
      </c>
      <c r="D207" s="46" t="s">
        <v>157</v>
      </c>
      <c r="E207" s="48">
        <v>450</v>
      </c>
      <c r="F207" s="48">
        <v>66.194999999999993</v>
      </c>
    </row>
    <row r="208" spans="1:7" s="27" customFormat="1" outlineLevel="1" x14ac:dyDescent="0.2">
      <c r="A208" s="45" t="s">
        <v>399</v>
      </c>
      <c r="B208" s="46" t="s">
        <v>371</v>
      </c>
      <c r="C208" s="47" t="s">
        <v>372</v>
      </c>
      <c r="D208" s="46" t="s">
        <v>157</v>
      </c>
      <c r="E208" s="48">
        <v>0.5</v>
      </c>
      <c r="F208" s="48">
        <v>7.3550000000000004E-2</v>
      </c>
    </row>
    <row r="209" spans="1:7" s="27" customFormat="1" outlineLevel="1" x14ac:dyDescent="0.2">
      <c r="A209" s="45" t="s">
        <v>400</v>
      </c>
      <c r="B209" s="46" t="s">
        <v>401</v>
      </c>
      <c r="C209" s="47" t="s">
        <v>402</v>
      </c>
      <c r="D209" s="46" t="s">
        <v>33</v>
      </c>
      <c r="E209" s="48">
        <v>0.05</v>
      </c>
      <c r="F209" s="48">
        <v>7.3550000000000004E-3</v>
      </c>
    </row>
    <row r="210" spans="1:7" s="1" customFormat="1" ht="76.5" x14ac:dyDescent="0.2">
      <c r="A210" s="18" t="s">
        <v>403</v>
      </c>
      <c r="B210" s="19" t="s">
        <v>404</v>
      </c>
      <c r="C210" s="19" t="s">
        <v>405</v>
      </c>
      <c r="D210" s="20" t="s">
        <v>406</v>
      </c>
      <c r="E210" s="320">
        <v>0.44059999999999999</v>
      </c>
      <c r="F210" s="321"/>
      <c r="G210" s="21"/>
    </row>
    <row r="211" spans="1:7" s="22" customFormat="1" outlineLevel="1" x14ac:dyDescent="0.2">
      <c r="A211" s="23" t="s">
        <v>407</v>
      </c>
      <c r="B211" s="24" t="s">
        <v>16</v>
      </c>
      <c r="C211" s="25" t="s">
        <v>21</v>
      </c>
      <c r="D211" s="24" t="s">
        <v>22</v>
      </c>
      <c r="E211" s="26">
        <v>75.400000000000006</v>
      </c>
      <c r="F211" s="26">
        <v>33.221200000000003</v>
      </c>
    </row>
    <row r="212" spans="1:7" s="32" customFormat="1" outlineLevel="1" x14ac:dyDescent="0.2">
      <c r="A212" s="33" t="s">
        <v>408</v>
      </c>
      <c r="B212" s="34" t="s">
        <v>409</v>
      </c>
      <c r="C212" s="35" t="s">
        <v>410</v>
      </c>
      <c r="D212" s="34" t="s">
        <v>29</v>
      </c>
      <c r="E212" s="36">
        <v>5.45</v>
      </c>
      <c r="F212" s="36">
        <v>2.4013</v>
      </c>
    </row>
    <row r="213" spans="1:7" s="27" customFormat="1" outlineLevel="1" x14ac:dyDescent="0.2">
      <c r="A213" s="37" t="s">
        <v>411</v>
      </c>
      <c r="B213" s="38" t="s">
        <v>412</v>
      </c>
      <c r="C213" s="39" t="s">
        <v>413</v>
      </c>
      <c r="D213" s="38" t="s">
        <v>58</v>
      </c>
      <c r="E213" s="40">
        <v>1.51</v>
      </c>
      <c r="F213" s="40">
        <v>0.66530599999999995</v>
      </c>
    </row>
    <row r="214" spans="1:7" s="27" customFormat="1" outlineLevel="1" x14ac:dyDescent="0.2">
      <c r="A214" s="45" t="s">
        <v>414</v>
      </c>
      <c r="B214" s="46" t="s">
        <v>415</v>
      </c>
      <c r="C214" s="47" t="s">
        <v>416</v>
      </c>
      <c r="D214" s="46" t="s">
        <v>33</v>
      </c>
      <c r="E214" s="48">
        <v>6.9999999999999994E-5</v>
      </c>
      <c r="F214" s="48">
        <v>3.1000000000000001E-5</v>
      </c>
    </row>
    <row r="215" spans="1:7" s="27" customFormat="1" outlineLevel="1" x14ac:dyDescent="0.2">
      <c r="A215" s="45" t="s">
        <v>417</v>
      </c>
      <c r="B215" s="46" t="s">
        <v>418</v>
      </c>
      <c r="C215" s="47" t="s">
        <v>419</v>
      </c>
      <c r="D215" s="46" t="s">
        <v>33</v>
      </c>
      <c r="E215" s="48">
        <v>6.0000000000000001E-3</v>
      </c>
      <c r="F215" s="48">
        <v>2.6440000000000001E-3</v>
      </c>
    </row>
    <row r="216" spans="1:7" s="27" customFormat="1" outlineLevel="1" x14ac:dyDescent="0.2">
      <c r="A216" s="45" t="s">
        <v>420</v>
      </c>
      <c r="B216" s="46" t="s">
        <v>421</v>
      </c>
      <c r="C216" s="47" t="s">
        <v>422</v>
      </c>
      <c r="D216" s="46" t="s">
        <v>324</v>
      </c>
      <c r="E216" s="48">
        <v>2.77</v>
      </c>
      <c r="F216" s="48">
        <v>1.2204999999999999</v>
      </c>
    </row>
    <row r="217" spans="1:7" s="1" customFormat="1" ht="63.75" x14ac:dyDescent="0.2">
      <c r="A217" s="18" t="s">
        <v>423</v>
      </c>
      <c r="B217" s="19" t="s">
        <v>424</v>
      </c>
      <c r="C217" s="19" t="s">
        <v>425</v>
      </c>
      <c r="D217" s="20" t="s">
        <v>426</v>
      </c>
      <c r="E217" s="320">
        <v>0.186</v>
      </c>
      <c r="F217" s="321"/>
      <c r="G217" s="21"/>
    </row>
    <row r="218" spans="1:7" s="22" customFormat="1" outlineLevel="1" x14ac:dyDescent="0.2">
      <c r="A218" s="23" t="s">
        <v>427</v>
      </c>
      <c r="B218" s="24" t="s">
        <v>16</v>
      </c>
      <c r="C218" s="25" t="s">
        <v>21</v>
      </c>
      <c r="D218" s="24" t="s">
        <v>22</v>
      </c>
      <c r="E218" s="26">
        <v>290.7</v>
      </c>
      <c r="F218" s="26">
        <v>54.0702</v>
      </c>
    </row>
    <row r="219" spans="1:7" s="27" customFormat="1" outlineLevel="1" x14ac:dyDescent="0.2">
      <c r="A219" s="37" t="s">
        <v>428</v>
      </c>
      <c r="B219" s="38" t="s">
        <v>429</v>
      </c>
      <c r="C219" s="39" t="s">
        <v>430</v>
      </c>
      <c r="D219" s="38" t="s">
        <v>58</v>
      </c>
      <c r="E219" s="40">
        <v>2</v>
      </c>
      <c r="F219" s="40">
        <v>0.372</v>
      </c>
    </row>
    <row r="220" spans="1:7" s="27" customFormat="1" ht="24" outlineLevel="1" x14ac:dyDescent="0.2">
      <c r="A220" s="45" t="s">
        <v>431</v>
      </c>
      <c r="B220" s="46" t="s">
        <v>432</v>
      </c>
      <c r="C220" s="47" t="s">
        <v>433</v>
      </c>
      <c r="D220" s="46" t="s">
        <v>324</v>
      </c>
      <c r="E220" s="48">
        <v>100</v>
      </c>
      <c r="F220" s="48">
        <v>18.600000000000001</v>
      </c>
    </row>
    <row r="221" spans="1:7" s="27" customFormat="1" ht="24" outlineLevel="1" x14ac:dyDescent="0.2">
      <c r="A221" s="45" t="s">
        <v>434</v>
      </c>
      <c r="B221" s="46" t="s">
        <v>435</v>
      </c>
      <c r="C221" s="47" t="s">
        <v>436</v>
      </c>
      <c r="D221" s="46" t="s">
        <v>33</v>
      </c>
      <c r="E221" s="48">
        <v>0.04</v>
      </c>
      <c r="F221" s="48">
        <v>7.4400000000000004E-3</v>
      </c>
    </row>
    <row r="222" spans="1:7" s="27" customFormat="1" outlineLevel="1" x14ac:dyDescent="0.2">
      <c r="A222" s="45" t="s">
        <v>437</v>
      </c>
      <c r="B222" s="46" t="s">
        <v>371</v>
      </c>
      <c r="C222" s="47" t="s">
        <v>372</v>
      </c>
      <c r="D222" s="46" t="s">
        <v>157</v>
      </c>
      <c r="E222" s="48">
        <v>0.5</v>
      </c>
      <c r="F222" s="48">
        <v>9.2999999999999999E-2</v>
      </c>
    </row>
    <row r="223" spans="1:7" s="1" customFormat="1" ht="76.5" x14ac:dyDescent="0.2">
      <c r="A223" s="18" t="s">
        <v>438</v>
      </c>
      <c r="B223" s="19" t="s">
        <v>439</v>
      </c>
      <c r="C223" s="19" t="s">
        <v>440</v>
      </c>
      <c r="D223" s="20" t="s">
        <v>406</v>
      </c>
      <c r="E223" s="320">
        <v>0.23250000000000001</v>
      </c>
      <c r="F223" s="321"/>
      <c r="G223" s="21"/>
    </row>
    <row r="224" spans="1:7" s="22" customFormat="1" outlineLevel="1" x14ac:dyDescent="0.2">
      <c r="A224" s="23" t="s">
        <v>441</v>
      </c>
      <c r="B224" s="24" t="s">
        <v>16</v>
      </c>
      <c r="C224" s="25" t="s">
        <v>21</v>
      </c>
      <c r="D224" s="24" t="s">
        <v>22</v>
      </c>
      <c r="E224" s="26">
        <v>56</v>
      </c>
      <c r="F224" s="26">
        <v>13.02</v>
      </c>
    </row>
    <row r="225" spans="1:7" s="27" customFormat="1" outlineLevel="1" x14ac:dyDescent="0.2">
      <c r="A225" s="28" t="s">
        <v>442</v>
      </c>
      <c r="B225" s="29" t="s">
        <v>24</v>
      </c>
      <c r="C225" s="30" t="s">
        <v>25</v>
      </c>
      <c r="D225" s="29" t="s">
        <v>22</v>
      </c>
      <c r="E225" s="31">
        <v>0.2</v>
      </c>
      <c r="F225" s="31">
        <v>4.65E-2</v>
      </c>
    </row>
    <row r="226" spans="1:7" s="32" customFormat="1" outlineLevel="1" x14ac:dyDescent="0.2">
      <c r="A226" s="33" t="s">
        <v>443</v>
      </c>
      <c r="B226" s="34" t="s">
        <v>386</v>
      </c>
      <c r="C226" s="35" t="s">
        <v>387</v>
      </c>
      <c r="D226" s="34" t="s">
        <v>29</v>
      </c>
      <c r="E226" s="36">
        <v>0.04</v>
      </c>
      <c r="F226" s="36">
        <v>9.2999999999999992E-3</v>
      </c>
    </row>
    <row r="227" spans="1:7" s="32" customFormat="1" outlineLevel="1" x14ac:dyDescent="0.2">
      <c r="A227" s="41" t="s">
        <v>444</v>
      </c>
      <c r="B227" s="42" t="s">
        <v>445</v>
      </c>
      <c r="C227" s="43" t="s">
        <v>446</v>
      </c>
      <c r="D227" s="42" t="s">
        <v>29</v>
      </c>
      <c r="E227" s="44">
        <v>1.67</v>
      </c>
      <c r="F227" s="44">
        <v>0.38827499999999998</v>
      </c>
    </row>
    <row r="228" spans="1:7" s="27" customFormat="1" outlineLevel="1" x14ac:dyDescent="0.2">
      <c r="A228" s="37" t="s">
        <v>447</v>
      </c>
      <c r="B228" s="38" t="s">
        <v>152</v>
      </c>
      <c r="C228" s="39" t="s">
        <v>153</v>
      </c>
      <c r="D228" s="38" t="s">
        <v>58</v>
      </c>
      <c r="E228" s="40">
        <v>0.63</v>
      </c>
      <c r="F228" s="40">
        <v>0.14647499999999999</v>
      </c>
    </row>
    <row r="229" spans="1:7" s="27" customFormat="1" outlineLevel="1" x14ac:dyDescent="0.2">
      <c r="A229" s="45" t="s">
        <v>448</v>
      </c>
      <c r="B229" s="46" t="s">
        <v>449</v>
      </c>
      <c r="C229" s="47" t="s">
        <v>450</v>
      </c>
      <c r="D229" s="46" t="s">
        <v>33</v>
      </c>
      <c r="E229" s="48">
        <v>0.82499999999999996</v>
      </c>
      <c r="F229" s="48">
        <v>0.19181200000000001</v>
      </c>
    </row>
    <row r="230" spans="1:7" s="27" customFormat="1" outlineLevel="1" x14ac:dyDescent="0.2">
      <c r="A230" s="45" t="s">
        <v>451</v>
      </c>
      <c r="B230" s="46" t="s">
        <v>452</v>
      </c>
      <c r="C230" s="47" t="s">
        <v>453</v>
      </c>
      <c r="D230" s="46" t="s">
        <v>33</v>
      </c>
      <c r="E230" s="48">
        <v>1.7999999999999999E-2</v>
      </c>
      <c r="F230" s="48">
        <v>4.1850000000000004E-3</v>
      </c>
    </row>
    <row r="231" spans="1:7" s="1" customFormat="1" ht="76.5" x14ac:dyDescent="0.2">
      <c r="A231" s="18" t="s">
        <v>454</v>
      </c>
      <c r="B231" s="19" t="s">
        <v>455</v>
      </c>
      <c r="C231" s="19" t="s">
        <v>456</v>
      </c>
      <c r="D231" s="20" t="s">
        <v>406</v>
      </c>
      <c r="E231" s="320">
        <v>-0.23250000000000001</v>
      </c>
      <c r="F231" s="321"/>
      <c r="G231" s="21"/>
    </row>
    <row r="232" spans="1:7" s="22" customFormat="1" outlineLevel="1" x14ac:dyDescent="0.2">
      <c r="A232" s="23" t="s">
        <v>457</v>
      </c>
      <c r="B232" s="24" t="s">
        <v>16</v>
      </c>
      <c r="C232" s="25" t="s">
        <v>21</v>
      </c>
      <c r="D232" s="24" t="s">
        <v>22</v>
      </c>
      <c r="E232" s="26">
        <v>35</v>
      </c>
      <c r="F232" s="26">
        <v>-8.1374999999999993</v>
      </c>
    </row>
    <row r="233" spans="1:7" s="27" customFormat="1" outlineLevel="1" x14ac:dyDescent="0.2">
      <c r="A233" s="28" t="s">
        <v>458</v>
      </c>
      <c r="B233" s="29" t="s">
        <v>24</v>
      </c>
      <c r="C233" s="30" t="s">
        <v>25</v>
      </c>
      <c r="D233" s="29" t="s">
        <v>22</v>
      </c>
      <c r="E233" s="31">
        <v>0.14000000000000001</v>
      </c>
      <c r="F233" s="31">
        <v>-3.2550000000000003E-2</v>
      </c>
    </row>
    <row r="234" spans="1:7" s="32" customFormat="1" outlineLevel="1" x14ac:dyDescent="0.2">
      <c r="A234" s="33" t="s">
        <v>459</v>
      </c>
      <c r="B234" s="34" t="s">
        <v>386</v>
      </c>
      <c r="C234" s="35" t="s">
        <v>387</v>
      </c>
      <c r="D234" s="34" t="s">
        <v>29</v>
      </c>
      <c r="E234" s="36">
        <v>2.8000000000000001E-2</v>
      </c>
      <c r="F234" s="36">
        <v>-6.5100000000000002E-3</v>
      </c>
    </row>
    <row r="235" spans="1:7" s="32" customFormat="1" outlineLevel="1" x14ac:dyDescent="0.2">
      <c r="A235" s="41" t="s">
        <v>460</v>
      </c>
      <c r="B235" s="42" t="s">
        <v>445</v>
      </c>
      <c r="C235" s="43" t="s">
        <v>446</v>
      </c>
      <c r="D235" s="42" t="s">
        <v>29</v>
      </c>
      <c r="E235" s="44">
        <v>1.169</v>
      </c>
      <c r="F235" s="44">
        <v>-0.27179199999999998</v>
      </c>
    </row>
    <row r="236" spans="1:7" s="27" customFormat="1" outlineLevel="1" x14ac:dyDescent="0.2">
      <c r="A236" s="37" t="s">
        <v>461</v>
      </c>
      <c r="B236" s="38" t="s">
        <v>152</v>
      </c>
      <c r="C236" s="39" t="s">
        <v>153</v>
      </c>
      <c r="D236" s="38" t="s">
        <v>58</v>
      </c>
      <c r="E236" s="40">
        <v>0.441</v>
      </c>
      <c r="F236" s="40">
        <v>-0.102532</v>
      </c>
    </row>
    <row r="237" spans="1:7" s="27" customFormat="1" outlineLevel="1" x14ac:dyDescent="0.2">
      <c r="A237" s="45" t="s">
        <v>462</v>
      </c>
      <c r="B237" s="46" t="s">
        <v>449</v>
      </c>
      <c r="C237" s="47" t="s">
        <v>450</v>
      </c>
      <c r="D237" s="46" t="s">
        <v>33</v>
      </c>
      <c r="E237" s="48">
        <v>0.57750000000000001</v>
      </c>
      <c r="F237" s="48">
        <v>-0.134269</v>
      </c>
    </row>
    <row r="238" spans="1:7" s="1" customFormat="1" ht="63.75" x14ac:dyDescent="0.2">
      <c r="A238" s="18" t="s">
        <v>463</v>
      </c>
      <c r="B238" s="19" t="s">
        <v>464</v>
      </c>
      <c r="C238" s="19" t="s">
        <v>465</v>
      </c>
      <c r="D238" s="20" t="s">
        <v>466</v>
      </c>
      <c r="E238" s="320">
        <v>0.23250000000000001</v>
      </c>
      <c r="F238" s="321"/>
      <c r="G238" s="21"/>
    </row>
    <row r="239" spans="1:7" s="22" customFormat="1" outlineLevel="1" x14ac:dyDescent="0.2">
      <c r="A239" s="23" t="s">
        <v>467</v>
      </c>
      <c r="B239" s="24" t="s">
        <v>16</v>
      </c>
      <c r="C239" s="25" t="s">
        <v>21</v>
      </c>
      <c r="D239" s="24" t="s">
        <v>22</v>
      </c>
      <c r="E239" s="26">
        <v>25.41</v>
      </c>
      <c r="F239" s="26">
        <v>5.9077999999999999</v>
      </c>
    </row>
    <row r="240" spans="1:7" s="27" customFormat="1" outlineLevel="1" x14ac:dyDescent="0.2">
      <c r="A240" s="28" t="s">
        <v>468</v>
      </c>
      <c r="B240" s="29" t="s">
        <v>24</v>
      </c>
      <c r="C240" s="30" t="s">
        <v>25</v>
      </c>
      <c r="D240" s="29" t="s">
        <v>22</v>
      </c>
      <c r="E240" s="31">
        <v>0.11</v>
      </c>
      <c r="F240" s="31">
        <v>2.5575000000000001E-2</v>
      </c>
    </row>
    <row r="241" spans="1:7" s="32" customFormat="1" outlineLevel="1" x14ac:dyDescent="0.2">
      <c r="A241" s="33" t="s">
        <v>469</v>
      </c>
      <c r="B241" s="34" t="s">
        <v>470</v>
      </c>
      <c r="C241" s="35" t="s">
        <v>42</v>
      </c>
      <c r="D241" s="34" t="s">
        <v>29</v>
      </c>
      <c r="E241" s="36">
        <v>0.1</v>
      </c>
      <c r="F241" s="36">
        <v>2.325E-2</v>
      </c>
    </row>
    <row r="242" spans="1:7" s="27" customFormat="1" outlineLevel="1" x14ac:dyDescent="0.2">
      <c r="A242" s="37" t="s">
        <v>471</v>
      </c>
      <c r="B242" s="38" t="s">
        <v>472</v>
      </c>
      <c r="C242" s="39" t="s">
        <v>473</v>
      </c>
      <c r="D242" s="38" t="s">
        <v>33</v>
      </c>
      <c r="E242" s="40">
        <v>6.3E-2</v>
      </c>
      <c r="F242" s="40">
        <v>1.4648E-2</v>
      </c>
    </row>
    <row r="243" spans="1:7" s="27" customFormat="1" outlineLevel="1" x14ac:dyDescent="0.2">
      <c r="A243" s="45" t="s">
        <v>474</v>
      </c>
      <c r="B243" s="46" t="s">
        <v>475</v>
      </c>
      <c r="C243" s="47" t="s">
        <v>476</v>
      </c>
      <c r="D243" s="46" t="s">
        <v>33</v>
      </c>
      <c r="E243" s="48">
        <v>5.0000000000000001E-3</v>
      </c>
      <c r="F243" s="48">
        <v>1.163E-3</v>
      </c>
    </row>
    <row r="244" spans="1:7" s="27" customFormat="1" outlineLevel="1" x14ac:dyDescent="0.2">
      <c r="A244" s="45" t="s">
        <v>477</v>
      </c>
      <c r="B244" s="46" t="s">
        <v>478</v>
      </c>
      <c r="C244" s="47" t="s">
        <v>479</v>
      </c>
      <c r="D244" s="46" t="s">
        <v>324</v>
      </c>
      <c r="E244" s="48">
        <v>0.84</v>
      </c>
      <c r="F244" s="48">
        <v>0.1953</v>
      </c>
    </row>
    <row r="245" spans="1:7" s="27" customFormat="1" outlineLevel="1" x14ac:dyDescent="0.2">
      <c r="A245" s="45" t="s">
        <v>480</v>
      </c>
      <c r="B245" s="46" t="s">
        <v>371</v>
      </c>
      <c r="C245" s="47" t="s">
        <v>372</v>
      </c>
      <c r="D245" s="46" t="s">
        <v>157</v>
      </c>
      <c r="E245" s="48">
        <v>0.31</v>
      </c>
      <c r="F245" s="48">
        <v>7.2075E-2</v>
      </c>
    </row>
    <row r="246" spans="1:7" s="1" customFormat="1" ht="76.5" x14ac:dyDescent="0.2">
      <c r="A246" s="18" t="s">
        <v>481</v>
      </c>
      <c r="B246" s="19" t="s">
        <v>482</v>
      </c>
      <c r="C246" s="19" t="s">
        <v>483</v>
      </c>
      <c r="D246" s="20" t="s">
        <v>37</v>
      </c>
      <c r="E246" s="320">
        <v>0.25080000000000002</v>
      </c>
      <c r="F246" s="321"/>
      <c r="G246" s="21"/>
    </row>
    <row r="247" spans="1:7" s="22" customFormat="1" outlineLevel="1" x14ac:dyDescent="0.2">
      <c r="A247" s="23" t="s">
        <v>484</v>
      </c>
      <c r="B247" s="24" t="s">
        <v>16</v>
      </c>
      <c r="C247" s="25" t="s">
        <v>21</v>
      </c>
      <c r="D247" s="24" t="s">
        <v>22</v>
      </c>
      <c r="E247" s="26">
        <v>52.1</v>
      </c>
      <c r="F247" s="26">
        <v>13.066700000000001</v>
      </c>
    </row>
    <row r="248" spans="1:7" s="1" customFormat="1" x14ac:dyDescent="0.2">
      <c r="A248" s="18" t="s">
        <v>485</v>
      </c>
      <c r="B248" s="19" t="s">
        <v>166</v>
      </c>
      <c r="C248" s="19" t="s">
        <v>486</v>
      </c>
      <c r="D248" s="20" t="s">
        <v>324</v>
      </c>
      <c r="E248" s="318">
        <v>25.08</v>
      </c>
      <c r="F248" s="319"/>
      <c r="G248" s="21"/>
    </row>
    <row r="249" spans="1:7" s="1" customFormat="1" ht="25.5" x14ac:dyDescent="0.2">
      <c r="A249" s="18" t="s">
        <v>487</v>
      </c>
      <c r="B249" s="19" t="s">
        <v>488</v>
      </c>
      <c r="C249" s="19" t="s">
        <v>489</v>
      </c>
      <c r="D249" s="20" t="s">
        <v>200</v>
      </c>
      <c r="E249" s="320">
        <v>0.3</v>
      </c>
      <c r="F249" s="321"/>
      <c r="G249" s="21"/>
    </row>
    <row r="250" spans="1:7" s="22" customFormat="1" outlineLevel="1" x14ac:dyDescent="0.2">
      <c r="A250" s="23" t="s">
        <v>490</v>
      </c>
      <c r="B250" s="24" t="s">
        <v>16</v>
      </c>
      <c r="C250" s="25" t="s">
        <v>21</v>
      </c>
      <c r="D250" s="24" t="s">
        <v>22</v>
      </c>
      <c r="E250" s="26">
        <v>30.97</v>
      </c>
      <c r="F250" s="26">
        <v>9.2910000000000004</v>
      </c>
    </row>
    <row r="251" spans="1:7" s="32" customFormat="1" outlineLevel="1" x14ac:dyDescent="0.2">
      <c r="A251" s="33" t="s">
        <v>491</v>
      </c>
      <c r="B251" s="34" t="s">
        <v>445</v>
      </c>
      <c r="C251" s="35" t="s">
        <v>446</v>
      </c>
      <c r="D251" s="34" t="s">
        <v>29</v>
      </c>
      <c r="E251" s="36">
        <v>0.3</v>
      </c>
      <c r="F251" s="36">
        <v>0.09</v>
      </c>
    </row>
    <row r="252" spans="1:7" s="27" customFormat="1" outlineLevel="1" x14ac:dyDescent="0.2">
      <c r="A252" s="37" t="s">
        <v>492</v>
      </c>
      <c r="B252" s="38" t="s">
        <v>493</v>
      </c>
      <c r="C252" s="39" t="s">
        <v>494</v>
      </c>
      <c r="D252" s="38" t="s">
        <v>495</v>
      </c>
      <c r="E252" s="40">
        <v>6</v>
      </c>
      <c r="F252" s="40">
        <v>1.8</v>
      </c>
    </row>
    <row r="253" spans="1:7" s="27" customFormat="1" outlineLevel="1" x14ac:dyDescent="0.2">
      <c r="A253" s="45" t="s">
        <v>496</v>
      </c>
      <c r="B253" s="46" t="s">
        <v>497</v>
      </c>
      <c r="C253" s="47" t="s">
        <v>498</v>
      </c>
      <c r="D253" s="46" t="s">
        <v>33</v>
      </c>
      <c r="E253" s="48">
        <v>2.9999999999999997E-4</v>
      </c>
      <c r="F253" s="48">
        <v>9.0000000000000006E-5</v>
      </c>
    </row>
    <row r="254" spans="1:7" s="27" customFormat="1" outlineLevel="1" x14ac:dyDescent="0.2">
      <c r="A254" s="45" t="s">
        <v>499</v>
      </c>
      <c r="B254" s="46" t="s">
        <v>500</v>
      </c>
      <c r="C254" s="47" t="s">
        <v>501</v>
      </c>
      <c r="D254" s="46" t="s">
        <v>157</v>
      </c>
      <c r="E254" s="48">
        <v>4</v>
      </c>
      <c r="F254" s="48">
        <v>1.2</v>
      </c>
    </row>
    <row r="255" spans="1:7" s="27" customFormat="1" outlineLevel="1" x14ac:dyDescent="0.2">
      <c r="A255" s="45" t="s">
        <v>502</v>
      </c>
      <c r="B255" s="46" t="s">
        <v>503</v>
      </c>
      <c r="C255" s="47" t="s">
        <v>504</v>
      </c>
      <c r="D255" s="46" t="s">
        <v>33</v>
      </c>
      <c r="E255" s="48">
        <v>1E-4</v>
      </c>
      <c r="F255" s="48">
        <v>3.0000000000000001E-5</v>
      </c>
    </row>
    <row r="256" spans="1:7" s="27" customFormat="1" outlineLevel="1" x14ac:dyDescent="0.2">
      <c r="A256" s="45" t="s">
        <v>505</v>
      </c>
      <c r="B256" s="46" t="s">
        <v>506</v>
      </c>
      <c r="C256" s="47" t="s">
        <v>507</v>
      </c>
      <c r="D256" s="46" t="s">
        <v>33</v>
      </c>
      <c r="E256" s="48">
        <v>8.0000000000000004E-4</v>
      </c>
      <c r="F256" s="48">
        <v>2.4000000000000001E-4</v>
      </c>
    </row>
    <row r="257" spans="1:7" s="27" customFormat="1" ht="24" outlineLevel="1" x14ac:dyDescent="0.2">
      <c r="A257" s="45" t="s">
        <v>508</v>
      </c>
      <c r="B257" s="46" t="s">
        <v>509</v>
      </c>
      <c r="C257" s="47" t="s">
        <v>510</v>
      </c>
      <c r="D257" s="46" t="s">
        <v>33</v>
      </c>
      <c r="E257" s="48">
        <v>5.0000000000000001E-4</v>
      </c>
      <c r="F257" s="48">
        <v>1.4999999999999999E-4</v>
      </c>
    </row>
    <row r="258" spans="1:7" s="27" customFormat="1" outlineLevel="1" x14ac:dyDescent="0.2">
      <c r="A258" s="45" t="s">
        <v>511</v>
      </c>
      <c r="B258" s="46" t="s">
        <v>512</v>
      </c>
      <c r="C258" s="47" t="s">
        <v>513</v>
      </c>
      <c r="D258" s="46" t="s">
        <v>157</v>
      </c>
      <c r="E258" s="48">
        <v>0.8</v>
      </c>
      <c r="F258" s="48">
        <v>0.24</v>
      </c>
    </row>
    <row r="259" spans="1:7" s="27" customFormat="1" outlineLevel="1" x14ac:dyDescent="0.2">
      <c r="A259" s="45" t="s">
        <v>514</v>
      </c>
      <c r="B259" s="46" t="s">
        <v>206</v>
      </c>
      <c r="C259" s="47" t="s">
        <v>207</v>
      </c>
      <c r="D259" s="46" t="s">
        <v>33</v>
      </c>
      <c r="E259" s="48">
        <v>1E-3</v>
      </c>
      <c r="F259" s="48">
        <v>2.9999999999999997E-4</v>
      </c>
    </row>
    <row r="260" spans="1:7" s="27" customFormat="1" outlineLevel="1" x14ac:dyDescent="0.2">
      <c r="A260" s="45" t="s">
        <v>515</v>
      </c>
      <c r="B260" s="46" t="s">
        <v>516</v>
      </c>
      <c r="C260" s="47" t="s">
        <v>517</v>
      </c>
      <c r="D260" s="46" t="s">
        <v>157</v>
      </c>
      <c r="E260" s="48">
        <v>0.2</v>
      </c>
      <c r="F260" s="48">
        <v>0.06</v>
      </c>
    </row>
    <row r="261" spans="1:7" s="27" customFormat="1" outlineLevel="1" x14ac:dyDescent="0.2">
      <c r="A261" s="45" t="s">
        <v>518</v>
      </c>
      <c r="B261" s="46" t="s">
        <v>519</v>
      </c>
      <c r="C261" s="47" t="s">
        <v>520</v>
      </c>
      <c r="D261" s="46" t="s">
        <v>157</v>
      </c>
      <c r="E261" s="48">
        <v>20</v>
      </c>
      <c r="F261" s="48">
        <v>6</v>
      </c>
    </row>
    <row r="262" spans="1:7" s="27" customFormat="1" ht="24" outlineLevel="1" x14ac:dyDescent="0.2">
      <c r="A262" s="45" t="s">
        <v>521</v>
      </c>
      <c r="B262" s="46" t="s">
        <v>522</v>
      </c>
      <c r="C262" s="47" t="s">
        <v>523</v>
      </c>
      <c r="D262" s="46" t="s">
        <v>168</v>
      </c>
      <c r="E262" s="48">
        <v>10</v>
      </c>
      <c r="F262" s="48">
        <v>3</v>
      </c>
    </row>
    <row r="263" spans="1:7" s="27" customFormat="1" outlineLevel="1" x14ac:dyDescent="0.2">
      <c r="A263" s="45" t="s">
        <v>524</v>
      </c>
      <c r="B263" s="46" t="s">
        <v>525</v>
      </c>
      <c r="C263" s="47" t="s">
        <v>526</v>
      </c>
      <c r="D263" s="46" t="s">
        <v>527</v>
      </c>
      <c r="E263" s="48">
        <v>10</v>
      </c>
      <c r="F263" s="48">
        <v>3</v>
      </c>
    </row>
    <row r="264" spans="1:7" s="27" customFormat="1" outlineLevel="1" x14ac:dyDescent="0.2">
      <c r="A264" s="45" t="s">
        <v>528</v>
      </c>
      <c r="B264" s="46" t="s">
        <v>529</v>
      </c>
      <c r="C264" s="47" t="s">
        <v>530</v>
      </c>
      <c r="D264" s="46" t="s">
        <v>527</v>
      </c>
      <c r="E264" s="48">
        <v>10</v>
      </c>
      <c r="F264" s="48">
        <v>3</v>
      </c>
    </row>
    <row r="265" spans="1:7" s="27" customFormat="1" outlineLevel="1" x14ac:dyDescent="0.2">
      <c r="A265" s="45" t="s">
        <v>531</v>
      </c>
      <c r="B265" s="46" t="s">
        <v>532</v>
      </c>
      <c r="C265" s="47" t="s">
        <v>533</v>
      </c>
      <c r="D265" s="46" t="s">
        <v>168</v>
      </c>
      <c r="E265" s="48">
        <v>10</v>
      </c>
      <c r="F265" s="48">
        <v>3</v>
      </c>
    </row>
    <row r="266" spans="1:7" s="27" customFormat="1" outlineLevel="1" x14ac:dyDescent="0.2">
      <c r="A266" s="45" t="s">
        <v>534</v>
      </c>
      <c r="B266" s="46" t="s">
        <v>535</v>
      </c>
      <c r="C266" s="47" t="s">
        <v>536</v>
      </c>
      <c r="D266" s="46" t="s">
        <v>168</v>
      </c>
      <c r="E266" s="48">
        <v>0.5</v>
      </c>
      <c r="F266" s="48">
        <v>0.15</v>
      </c>
    </row>
    <row r="267" spans="1:7" s="27" customFormat="1" outlineLevel="1" x14ac:dyDescent="0.2">
      <c r="A267" s="45" t="s">
        <v>537</v>
      </c>
      <c r="B267" s="46" t="s">
        <v>538</v>
      </c>
      <c r="C267" s="47" t="s">
        <v>539</v>
      </c>
      <c r="D267" s="46" t="s">
        <v>33</v>
      </c>
      <c r="E267" s="48">
        <v>3.0000000000000001E-5</v>
      </c>
      <c r="F267" s="48">
        <v>9.0000000000000002E-6</v>
      </c>
    </row>
    <row r="268" spans="1:7" s="1" customFormat="1" ht="25.5" x14ac:dyDescent="0.2">
      <c r="A268" s="18" t="s">
        <v>540</v>
      </c>
      <c r="B268" s="19" t="s">
        <v>541</v>
      </c>
      <c r="C268" s="19" t="s">
        <v>542</v>
      </c>
      <c r="D268" s="20" t="s">
        <v>200</v>
      </c>
      <c r="E268" s="320">
        <v>0.3</v>
      </c>
      <c r="F268" s="321"/>
      <c r="G268" s="21"/>
    </row>
    <row r="269" spans="1:7" s="22" customFormat="1" outlineLevel="1" x14ac:dyDescent="0.2">
      <c r="A269" s="23" t="s">
        <v>543</v>
      </c>
      <c r="B269" s="24" t="s">
        <v>16</v>
      </c>
      <c r="C269" s="25" t="s">
        <v>21</v>
      </c>
      <c r="D269" s="24" t="s">
        <v>22</v>
      </c>
      <c r="E269" s="26">
        <v>10.32</v>
      </c>
      <c r="F269" s="26">
        <v>3.0960000000000001</v>
      </c>
    </row>
    <row r="270" spans="1:7" s="32" customFormat="1" outlineLevel="1" x14ac:dyDescent="0.2">
      <c r="A270" s="33" t="s">
        <v>544</v>
      </c>
      <c r="B270" s="34" t="s">
        <v>445</v>
      </c>
      <c r="C270" s="35" t="s">
        <v>446</v>
      </c>
      <c r="D270" s="34" t="s">
        <v>29</v>
      </c>
      <c r="E270" s="36">
        <v>0.2</v>
      </c>
      <c r="F270" s="36">
        <v>0.06</v>
      </c>
    </row>
    <row r="271" spans="1:7" s="27" customFormat="1" outlineLevel="1" x14ac:dyDescent="0.2">
      <c r="A271" s="37" t="s">
        <v>545</v>
      </c>
      <c r="B271" s="38" t="s">
        <v>493</v>
      </c>
      <c r="C271" s="39" t="s">
        <v>494</v>
      </c>
      <c r="D271" s="38" t="s">
        <v>495</v>
      </c>
      <c r="E271" s="40">
        <v>4</v>
      </c>
      <c r="F271" s="40">
        <v>1.2</v>
      </c>
    </row>
    <row r="272" spans="1:7" s="27" customFormat="1" outlineLevel="1" x14ac:dyDescent="0.2">
      <c r="A272" s="45" t="s">
        <v>546</v>
      </c>
      <c r="B272" s="46" t="s">
        <v>497</v>
      </c>
      <c r="C272" s="47" t="s">
        <v>498</v>
      </c>
      <c r="D272" s="46" t="s">
        <v>33</v>
      </c>
      <c r="E272" s="48">
        <v>2.4000000000000001E-4</v>
      </c>
      <c r="F272" s="48">
        <v>7.2000000000000002E-5</v>
      </c>
    </row>
    <row r="273" spans="1:7" s="27" customFormat="1" outlineLevel="1" x14ac:dyDescent="0.2">
      <c r="A273" s="45" t="s">
        <v>547</v>
      </c>
      <c r="B273" s="46" t="s">
        <v>500</v>
      </c>
      <c r="C273" s="47" t="s">
        <v>501</v>
      </c>
      <c r="D273" s="46" t="s">
        <v>157</v>
      </c>
      <c r="E273" s="48">
        <v>0.8</v>
      </c>
      <c r="F273" s="48">
        <v>0.24</v>
      </c>
    </row>
    <row r="274" spans="1:7" s="27" customFormat="1" outlineLevel="1" x14ac:dyDescent="0.2">
      <c r="A274" s="45" t="s">
        <v>548</v>
      </c>
      <c r="B274" s="46" t="s">
        <v>503</v>
      </c>
      <c r="C274" s="47" t="s">
        <v>504</v>
      </c>
      <c r="D274" s="46" t="s">
        <v>33</v>
      </c>
      <c r="E274" s="48">
        <v>1.2E-4</v>
      </c>
      <c r="F274" s="48">
        <v>3.6000000000000001E-5</v>
      </c>
    </row>
    <row r="275" spans="1:7" s="27" customFormat="1" outlineLevel="1" x14ac:dyDescent="0.2">
      <c r="A275" s="45" t="s">
        <v>549</v>
      </c>
      <c r="B275" s="46" t="s">
        <v>206</v>
      </c>
      <c r="C275" s="47" t="s">
        <v>207</v>
      </c>
      <c r="D275" s="46" t="s">
        <v>33</v>
      </c>
      <c r="E275" s="48">
        <v>8.9999999999999998E-4</v>
      </c>
      <c r="F275" s="48">
        <v>2.7E-4</v>
      </c>
    </row>
    <row r="276" spans="1:7" s="27" customFormat="1" outlineLevel="1" x14ac:dyDescent="0.2">
      <c r="A276" s="45" t="s">
        <v>550</v>
      </c>
      <c r="B276" s="46" t="s">
        <v>209</v>
      </c>
      <c r="C276" s="47" t="s">
        <v>210</v>
      </c>
      <c r="D276" s="46" t="s">
        <v>33</v>
      </c>
      <c r="E276" s="48">
        <v>1.6000000000000001E-3</v>
      </c>
      <c r="F276" s="48">
        <v>4.8000000000000001E-4</v>
      </c>
    </row>
    <row r="277" spans="1:7" s="27" customFormat="1" outlineLevel="1" x14ac:dyDescent="0.2">
      <c r="A277" s="45" t="s">
        <v>551</v>
      </c>
      <c r="B277" s="46" t="s">
        <v>516</v>
      </c>
      <c r="C277" s="47" t="s">
        <v>517</v>
      </c>
      <c r="D277" s="46" t="s">
        <v>157</v>
      </c>
      <c r="E277" s="48">
        <v>0.12</v>
      </c>
      <c r="F277" s="48">
        <v>3.5999999999999997E-2</v>
      </c>
    </row>
    <row r="278" spans="1:7" s="27" customFormat="1" outlineLevel="1" x14ac:dyDescent="0.2">
      <c r="A278" s="45" t="s">
        <v>552</v>
      </c>
      <c r="B278" s="46" t="s">
        <v>553</v>
      </c>
      <c r="C278" s="47" t="s">
        <v>554</v>
      </c>
      <c r="D278" s="46" t="s">
        <v>527</v>
      </c>
      <c r="E278" s="48">
        <v>10</v>
      </c>
      <c r="F278" s="48">
        <v>3</v>
      </c>
    </row>
    <row r="279" spans="1:7" s="27" customFormat="1" outlineLevel="1" x14ac:dyDescent="0.2">
      <c r="A279" s="45" t="s">
        <v>555</v>
      </c>
      <c r="B279" s="46" t="s">
        <v>538</v>
      </c>
      <c r="C279" s="47" t="s">
        <v>539</v>
      </c>
      <c r="D279" s="46" t="s">
        <v>33</v>
      </c>
      <c r="E279" s="48">
        <v>6.9999999999999999E-4</v>
      </c>
      <c r="F279" s="48">
        <v>2.1000000000000001E-4</v>
      </c>
    </row>
    <row r="280" spans="1:7" s="1" customFormat="1" ht="25.5" x14ac:dyDescent="0.2">
      <c r="A280" s="18" t="s">
        <v>556</v>
      </c>
      <c r="B280" s="19" t="s">
        <v>557</v>
      </c>
      <c r="C280" s="19" t="s">
        <v>558</v>
      </c>
      <c r="D280" s="20" t="s">
        <v>200</v>
      </c>
      <c r="E280" s="320">
        <v>0.1</v>
      </c>
      <c r="F280" s="321"/>
      <c r="G280" s="21"/>
    </row>
    <row r="281" spans="1:7" s="22" customFormat="1" outlineLevel="1" x14ac:dyDescent="0.2">
      <c r="A281" s="23" t="s">
        <v>559</v>
      </c>
      <c r="B281" s="24" t="s">
        <v>16</v>
      </c>
      <c r="C281" s="25" t="s">
        <v>21</v>
      </c>
      <c r="D281" s="24" t="s">
        <v>22</v>
      </c>
      <c r="E281" s="26">
        <v>8.99</v>
      </c>
      <c r="F281" s="26">
        <v>0.89900000000000002</v>
      </c>
    </row>
    <row r="282" spans="1:7" s="32" customFormat="1" outlineLevel="1" x14ac:dyDescent="0.2">
      <c r="A282" s="33" t="s">
        <v>560</v>
      </c>
      <c r="B282" s="34" t="s">
        <v>445</v>
      </c>
      <c r="C282" s="35" t="s">
        <v>446</v>
      </c>
      <c r="D282" s="34" t="s">
        <v>29</v>
      </c>
      <c r="E282" s="36">
        <v>0.2</v>
      </c>
      <c r="F282" s="36">
        <v>0.02</v>
      </c>
    </row>
    <row r="283" spans="1:7" s="27" customFormat="1" outlineLevel="1" x14ac:dyDescent="0.2">
      <c r="A283" s="37" t="s">
        <v>561</v>
      </c>
      <c r="B283" s="38" t="s">
        <v>493</v>
      </c>
      <c r="C283" s="39" t="s">
        <v>494</v>
      </c>
      <c r="D283" s="38" t="s">
        <v>495</v>
      </c>
      <c r="E283" s="40">
        <v>4</v>
      </c>
      <c r="F283" s="40">
        <v>0.4</v>
      </c>
    </row>
    <row r="284" spans="1:7" s="27" customFormat="1" outlineLevel="1" x14ac:dyDescent="0.2">
      <c r="A284" s="45" t="s">
        <v>562</v>
      </c>
      <c r="B284" s="46" t="s">
        <v>497</v>
      </c>
      <c r="C284" s="47" t="s">
        <v>498</v>
      </c>
      <c r="D284" s="46" t="s">
        <v>33</v>
      </c>
      <c r="E284" s="48">
        <v>4.0000000000000002E-4</v>
      </c>
      <c r="F284" s="48">
        <v>4.0000000000000003E-5</v>
      </c>
    </row>
    <row r="285" spans="1:7" s="27" customFormat="1" outlineLevel="1" x14ac:dyDescent="0.2">
      <c r="A285" s="45" t="s">
        <v>563</v>
      </c>
      <c r="B285" s="46" t="s">
        <v>500</v>
      </c>
      <c r="C285" s="47" t="s">
        <v>501</v>
      </c>
      <c r="D285" s="46" t="s">
        <v>157</v>
      </c>
      <c r="E285" s="48">
        <v>2</v>
      </c>
      <c r="F285" s="48">
        <v>0.2</v>
      </c>
    </row>
    <row r="286" spans="1:7" s="27" customFormat="1" outlineLevel="1" x14ac:dyDescent="0.2">
      <c r="A286" s="45" t="s">
        <v>564</v>
      </c>
      <c r="B286" s="46" t="s">
        <v>503</v>
      </c>
      <c r="C286" s="47" t="s">
        <v>504</v>
      </c>
      <c r="D286" s="46" t="s">
        <v>33</v>
      </c>
      <c r="E286" s="48">
        <v>2.0000000000000001E-4</v>
      </c>
      <c r="F286" s="48">
        <v>2.0000000000000002E-5</v>
      </c>
    </row>
    <row r="287" spans="1:7" s="27" customFormat="1" outlineLevel="1" x14ac:dyDescent="0.2">
      <c r="A287" s="45" t="s">
        <v>565</v>
      </c>
      <c r="B287" s="46" t="s">
        <v>206</v>
      </c>
      <c r="C287" s="47" t="s">
        <v>207</v>
      </c>
      <c r="D287" s="46" t="s">
        <v>33</v>
      </c>
      <c r="E287" s="48">
        <v>1.4E-3</v>
      </c>
      <c r="F287" s="48">
        <v>1.3999999999999999E-4</v>
      </c>
    </row>
    <row r="288" spans="1:7" s="27" customFormat="1" outlineLevel="1" x14ac:dyDescent="0.2">
      <c r="A288" s="45" t="s">
        <v>566</v>
      </c>
      <c r="B288" s="46" t="s">
        <v>209</v>
      </c>
      <c r="C288" s="47" t="s">
        <v>210</v>
      </c>
      <c r="D288" s="46" t="s">
        <v>33</v>
      </c>
      <c r="E288" s="48">
        <v>2E-3</v>
      </c>
      <c r="F288" s="48">
        <v>2.0000000000000001E-4</v>
      </c>
    </row>
    <row r="289" spans="1:7" s="27" customFormat="1" outlineLevel="1" x14ac:dyDescent="0.2">
      <c r="A289" s="45" t="s">
        <v>567</v>
      </c>
      <c r="B289" s="46" t="s">
        <v>516</v>
      </c>
      <c r="C289" s="47" t="s">
        <v>517</v>
      </c>
      <c r="D289" s="46" t="s">
        <v>157</v>
      </c>
      <c r="E289" s="48">
        <v>0.02</v>
      </c>
      <c r="F289" s="48">
        <v>2E-3</v>
      </c>
    </row>
    <row r="290" spans="1:7" s="27" customFormat="1" outlineLevel="1" x14ac:dyDescent="0.2">
      <c r="A290" s="45" t="s">
        <v>568</v>
      </c>
      <c r="B290" s="46" t="s">
        <v>538</v>
      </c>
      <c r="C290" s="47" t="s">
        <v>539</v>
      </c>
      <c r="D290" s="46" t="s">
        <v>33</v>
      </c>
      <c r="E290" s="48">
        <v>6.9999999999999999E-4</v>
      </c>
      <c r="F290" s="48">
        <v>6.9999999999999994E-5</v>
      </c>
    </row>
    <row r="291" spans="1:7" s="27" customFormat="1" outlineLevel="1" x14ac:dyDescent="0.2">
      <c r="A291" s="45" t="s">
        <v>569</v>
      </c>
      <c r="B291" s="46" t="s">
        <v>570</v>
      </c>
      <c r="C291" s="47" t="s">
        <v>571</v>
      </c>
      <c r="D291" s="46" t="s">
        <v>527</v>
      </c>
      <c r="E291" s="48">
        <v>10</v>
      </c>
      <c r="F291" s="48">
        <v>1</v>
      </c>
    </row>
    <row r="292" spans="1:7" s="1" customFormat="1" ht="25.5" x14ac:dyDescent="0.2">
      <c r="A292" s="18" t="s">
        <v>572</v>
      </c>
      <c r="B292" s="19" t="s">
        <v>573</v>
      </c>
      <c r="C292" s="19" t="s">
        <v>574</v>
      </c>
      <c r="D292" s="20" t="s">
        <v>122</v>
      </c>
      <c r="E292" s="320">
        <v>0.02</v>
      </c>
      <c r="F292" s="321"/>
      <c r="G292" s="21"/>
    </row>
    <row r="293" spans="1:7" s="22" customFormat="1" outlineLevel="1" x14ac:dyDescent="0.2">
      <c r="A293" s="23" t="s">
        <v>575</v>
      </c>
      <c r="B293" s="24" t="s">
        <v>16</v>
      </c>
      <c r="C293" s="25" t="s">
        <v>21</v>
      </c>
      <c r="D293" s="24" t="s">
        <v>22</v>
      </c>
      <c r="E293" s="26">
        <v>32.200000000000003</v>
      </c>
      <c r="F293" s="26">
        <v>0.64400000000000002</v>
      </c>
    </row>
    <row r="294" spans="1:7" s="27" customFormat="1" outlineLevel="1" x14ac:dyDescent="0.2">
      <c r="A294" s="37" t="s">
        <v>576</v>
      </c>
      <c r="B294" s="38" t="s">
        <v>418</v>
      </c>
      <c r="C294" s="39" t="s">
        <v>419</v>
      </c>
      <c r="D294" s="38" t="s">
        <v>33</v>
      </c>
      <c r="E294" s="40">
        <v>3.15E-3</v>
      </c>
      <c r="F294" s="40">
        <v>6.3E-5</v>
      </c>
    </row>
    <row r="295" spans="1:7" s="27" customFormat="1" outlineLevel="1" x14ac:dyDescent="0.2">
      <c r="A295" s="45" t="s">
        <v>577</v>
      </c>
      <c r="B295" s="46" t="s">
        <v>578</v>
      </c>
      <c r="C295" s="47" t="s">
        <v>579</v>
      </c>
      <c r="D295" s="46" t="s">
        <v>168</v>
      </c>
      <c r="E295" s="48">
        <v>102</v>
      </c>
      <c r="F295" s="48">
        <v>2.04</v>
      </c>
    </row>
    <row r="296" spans="1:7" s="1" customFormat="1" x14ac:dyDescent="0.2">
      <c r="A296" s="18" t="s">
        <v>580</v>
      </c>
      <c r="B296" s="19" t="s">
        <v>166</v>
      </c>
      <c r="C296" s="19" t="s">
        <v>581</v>
      </c>
      <c r="D296" s="20" t="s">
        <v>168</v>
      </c>
      <c r="E296" s="318">
        <v>2</v>
      </c>
      <c r="F296" s="319"/>
      <c r="G296" s="21"/>
    </row>
    <row r="297" spans="1:7" s="1" customFormat="1" ht="25.5" x14ac:dyDescent="0.2">
      <c r="A297" s="18" t="s">
        <v>582</v>
      </c>
      <c r="B297" s="19" t="s">
        <v>583</v>
      </c>
      <c r="C297" s="19" t="s">
        <v>584</v>
      </c>
      <c r="D297" s="20" t="s">
        <v>122</v>
      </c>
      <c r="E297" s="320">
        <v>0.02</v>
      </c>
      <c r="F297" s="321"/>
      <c r="G297" s="21"/>
    </row>
    <row r="298" spans="1:7" s="22" customFormat="1" outlineLevel="1" x14ac:dyDescent="0.2">
      <c r="A298" s="23" t="s">
        <v>585</v>
      </c>
      <c r="B298" s="24" t="s">
        <v>16</v>
      </c>
      <c r="C298" s="25" t="s">
        <v>21</v>
      </c>
      <c r="D298" s="24" t="s">
        <v>22</v>
      </c>
      <c r="E298" s="26">
        <v>38.1</v>
      </c>
      <c r="F298" s="26">
        <v>0.76200000000000001</v>
      </c>
    </row>
    <row r="299" spans="1:7" s="27" customFormat="1" outlineLevel="1" x14ac:dyDescent="0.2">
      <c r="A299" s="37" t="s">
        <v>586</v>
      </c>
      <c r="B299" s="38" t="s">
        <v>587</v>
      </c>
      <c r="C299" s="39" t="s">
        <v>588</v>
      </c>
      <c r="D299" s="38" t="s">
        <v>157</v>
      </c>
      <c r="E299" s="40">
        <v>1.5</v>
      </c>
      <c r="F299" s="40">
        <v>0.03</v>
      </c>
    </row>
    <row r="300" spans="1:7" s="27" customFormat="1" outlineLevel="1" x14ac:dyDescent="0.2">
      <c r="A300" s="45" t="s">
        <v>589</v>
      </c>
      <c r="B300" s="46" t="s">
        <v>418</v>
      </c>
      <c r="C300" s="47" t="s">
        <v>419</v>
      </c>
      <c r="D300" s="46" t="s">
        <v>33</v>
      </c>
      <c r="E300" s="48">
        <v>3.15E-3</v>
      </c>
      <c r="F300" s="48">
        <v>6.3E-5</v>
      </c>
    </row>
    <row r="301" spans="1:7" s="27" customFormat="1" outlineLevel="1" x14ac:dyDescent="0.2">
      <c r="A301" s="45" t="s">
        <v>590</v>
      </c>
      <c r="B301" s="46" t="s">
        <v>578</v>
      </c>
      <c r="C301" s="47" t="s">
        <v>579</v>
      </c>
      <c r="D301" s="46" t="s">
        <v>168</v>
      </c>
      <c r="E301" s="48">
        <v>102</v>
      </c>
      <c r="F301" s="48">
        <v>2.04</v>
      </c>
    </row>
    <row r="302" spans="1:7" s="27" customFormat="1" ht="24" outlineLevel="1" x14ac:dyDescent="0.2">
      <c r="A302" s="45" t="s">
        <v>591</v>
      </c>
      <c r="B302" s="46" t="s">
        <v>592</v>
      </c>
      <c r="C302" s="47" t="s">
        <v>593</v>
      </c>
      <c r="D302" s="46" t="s">
        <v>157</v>
      </c>
      <c r="E302" s="48">
        <v>0.42</v>
      </c>
      <c r="F302" s="48">
        <v>8.3999999999999995E-3</v>
      </c>
    </row>
    <row r="303" spans="1:7" s="1" customFormat="1" x14ac:dyDescent="0.2">
      <c r="A303" s="18" t="s">
        <v>594</v>
      </c>
      <c r="B303" s="19" t="s">
        <v>166</v>
      </c>
      <c r="C303" s="19" t="s">
        <v>595</v>
      </c>
      <c r="D303" s="20" t="s">
        <v>168</v>
      </c>
      <c r="E303" s="318">
        <v>2</v>
      </c>
      <c r="F303" s="319"/>
      <c r="G303" s="21"/>
    </row>
    <row r="304" spans="1:7" s="1" customFormat="1" x14ac:dyDescent="0.2">
      <c r="A304" s="18" t="s">
        <v>596</v>
      </c>
      <c r="B304" s="19" t="s">
        <v>166</v>
      </c>
      <c r="C304" s="19" t="s">
        <v>597</v>
      </c>
      <c r="D304" s="20" t="s">
        <v>598</v>
      </c>
      <c r="E304" s="318">
        <v>1</v>
      </c>
      <c r="F304" s="319"/>
      <c r="G304" s="21"/>
    </row>
    <row r="305" spans="1:7" s="1" customFormat="1" x14ac:dyDescent="0.2">
      <c r="A305" s="18" t="s">
        <v>599</v>
      </c>
      <c r="B305" s="19" t="s">
        <v>166</v>
      </c>
      <c r="C305" s="19" t="s">
        <v>600</v>
      </c>
      <c r="D305" s="20" t="s">
        <v>168</v>
      </c>
      <c r="E305" s="318">
        <v>1</v>
      </c>
      <c r="F305" s="319"/>
      <c r="G305" s="21"/>
    </row>
    <row r="306" spans="1:7" s="1" customFormat="1" ht="51" x14ac:dyDescent="0.2">
      <c r="A306" s="18" t="s">
        <v>601</v>
      </c>
      <c r="B306" s="19" t="s">
        <v>602</v>
      </c>
      <c r="C306" s="19" t="s">
        <v>603</v>
      </c>
      <c r="D306" s="20" t="s">
        <v>604</v>
      </c>
      <c r="E306" s="320">
        <v>0.04</v>
      </c>
      <c r="F306" s="321"/>
      <c r="G306" s="21"/>
    </row>
    <row r="307" spans="1:7" s="22" customFormat="1" outlineLevel="1" x14ac:dyDescent="0.2">
      <c r="A307" s="23" t="s">
        <v>605</v>
      </c>
      <c r="B307" s="24" t="s">
        <v>16</v>
      </c>
      <c r="C307" s="25" t="s">
        <v>21</v>
      </c>
      <c r="D307" s="24" t="s">
        <v>22</v>
      </c>
      <c r="E307" s="26">
        <v>78.56</v>
      </c>
      <c r="F307" s="26">
        <v>3.1423999999999999</v>
      </c>
    </row>
    <row r="308" spans="1:7" s="27" customFormat="1" outlineLevel="1" x14ac:dyDescent="0.2">
      <c r="A308" s="37" t="s">
        <v>606</v>
      </c>
      <c r="B308" s="38" t="s">
        <v>607</v>
      </c>
      <c r="C308" s="39" t="s">
        <v>608</v>
      </c>
      <c r="D308" s="38" t="s">
        <v>168</v>
      </c>
      <c r="E308" s="40">
        <v>100</v>
      </c>
      <c r="F308" s="40">
        <v>4</v>
      </c>
    </row>
    <row r="309" spans="1:7" ht="15.75" customHeight="1" x14ac:dyDescent="0.25">
      <c r="A309" s="327" t="s">
        <v>609</v>
      </c>
      <c r="B309" s="328"/>
      <c r="C309" s="328"/>
      <c r="D309" s="328"/>
      <c r="E309" s="328"/>
      <c r="F309" s="329"/>
      <c r="G309" s="17"/>
    </row>
    <row r="310" spans="1:7" s="1" customFormat="1" ht="38.25" x14ac:dyDescent="0.2">
      <c r="A310" s="18" t="s">
        <v>610</v>
      </c>
      <c r="B310" s="19" t="s">
        <v>312</v>
      </c>
      <c r="C310" s="19" t="s">
        <v>313</v>
      </c>
      <c r="D310" s="20" t="s">
        <v>314</v>
      </c>
      <c r="E310" s="320">
        <v>0.14710000000000001</v>
      </c>
      <c r="F310" s="321"/>
      <c r="G310" s="21"/>
    </row>
    <row r="311" spans="1:7" s="22" customFormat="1" outlineLevel="1" x14ac:dyDescent="0.2">
      <c r="A311" s="23" t="s">
        <v>611</v>
      </c>
      <c r="B311" s="24" t="s">
        <v>16</v>
      </c>
      <c r="C311" s="25" t="s">
        <v>21</v>
      </c>
      <c r="D311" s="24" t="s">
        <v>22</v>
      </c>
      <c r="E311" s="26">
        <v>80.37</v>
      </c>
      <c r="F311" s="26">
        <v>11.8224</v>
      </c>
    </row>
    <row r="312" spans="1:7" s="27" customFormat="1" outlineLevel="1" x14ac:dyDescent="0.2">
      <c r="A312" s="28" t="s">
        <v>612</v>
      </c>
      <c r="B312" s="29" t="s">
        <v>24</v>
      </c>
      <c r="C312" s="30" t="s">
        <v>25</v>
      </c>
      <c r="D312" s="29" t="s">
        <v>22</v>
      </c>
      <c r="E312" s="31">
        <v>0.22</v>
      </c>
      <c r="F312" s="31">
        <v>3.2362000000000002E-2</v>
      </c>
    </row>
    <row r="313" spans="1:7" s="32" customFormat="1" outlineLevel="1" x14ac:dyDescent="0.2">
      <c r="A313" s="33" t="s">
        <v>613</v>
      </c>
      <c r="B313" s="34" t="s">
        <v>318</v>
      </c>
      <c r="C313" s="35" t="s">
        <v>319</v>
      </c>
      <c r="D313" s="34" t="s">
        <v>29</v>
      </c>
      <c r="E313" s="36">
        <v>0.08</v>
      </c>
      <c r="F313" s="36">
        <v>1.1768000000000001E-2</v>
      </c>
    </row>
    <row r="314" spans="1:7" s="32" customFormat="1" outlineLevel="1" x14ac:dyDescent="0.2">
      <c r="A314" s="41" t="s">
        <v>614</v>
      </c>
      <c r="B314" s="42" t="s">
        <v>41</v>
      </c>
      <c r="C314" s="43" t="s">
        <v>42</v>
      </c>
      <c r="D314" s="42" t="s">
        <v>29</v>
      </c>
      <c r="E314" s="44">
        <v>0.22</v>
      </c>
      <c r="F314" s="44">
        <v>3.2362000000000002E-2</v>
      </c>
    </row>
    <row r="315" spans="1:7" s="27" customFormat="1" outlineLevel="1" x14ac:dyDescent="0.2">
      <c r="A315" s="37" t="s">
        <v>615</v>
      </c>
      <c r="B315" s="38" t="s">
        <v>322</v>
      </c>
      <c r="C315" s="39" t="s">
        <v>323</v>
      </c>
      <c r="D315" s="38" t="s">
        <v>324</v>
      </c>
      <c r="E315" s="40">
        <v>105</v>
      </c>
      <c r="F315" s="40">
        <v>15.445499999999999</v>
      </c>
    </row>
    <row r="316" spans="1:7" s="27" customFormat="1" outlineLevel="1" x14ac:dyDescent="0.2">
      <c r="A316" s="45" t="s">
        <v>616</v>
      </c>
      <c r="B316" s="46" t="s">
        <v>326</v>
      </c>
      <c r="C316" s="47" t="s">
        <v>327</v>
      </c>
      <c r="D316" s="46" t="s">
        <v>33</v>
      </c>
      <c r="E316" s="48">
        <v>2.0999999999999999E-3</v>
      </c>
      <c r="F316" s="48">
        <v>3.0899999999999998E-4</v>
      </c>
    </row>
    <row r="317" spans="1:7" s="1" customFormat="1" x14ac:dyDescent="0.2">
      <c r="A317" s="18" t="s">
        <v>617</v>
      </c>
      <c r="B317" s="19" t="s">
        <v>329</v>
      </c>
      <c r="C317" s="19" t="s">
        <v>330</v>
      </c>
      <c r="D317" s="20" t="s">
        <v>37</v>
      </c>
      <c r="E317" s="320">
        <v>0.14710000000000001</v>
      </c>
      <c r="F317" s="321"/>
      <c r="G317" s="21"/>
    </row>
    <row r="318" spans="1:7" s="22" customFormat="1" outlineLevel="1" x14ac:dyDescent="0.2">
      <c r="A318" s="23" t="s">
        <v>618</v>
      </c>
      <c r="B318" s="24" t="s">
        <v>16</v>
      </c>
      <c r="C318" s="25" t="s">
        <v>21</v>
      </c>
      <c r="D318" s="24" t="s">
        <v>22</v>
      </c>
      <c r="E318" s="26">
        <v>30.3</v>
      </c>
      <c r="F318" s="26">
        <v>4.4570999999999996</v>
      </c>
    </row>
    <row r="319" spans="1:7" s="32" customFormat="1" outlineLevel="1" x14ac:dyDescent="0.2">
      <c r="A319" s="33" t="s">
        <v>619</v>
      </c>
      <c r="B319" s="34" t="s">
        <v>333</v>
      </c>
      <c r="C319" s="35" t="s">
        <v>334</v>
      </c>
      <c r="D319" s="34" t="s">
        <v>29</v>
      </c>
      <c r="E319" s="36">
        <v>11.02</v>
      </c>
      <c r="F319" s="36">
        <v>1.621</v>
      </c>
    </row>
    <row r="320" spans="1:7" s="27" customFormat="1" outlineLevel="1" x14ac:dyDescent="0.2">
      <c r="A320" s="37" t="s">
        <v>620</v>
      </c>
      <c r="B320" s="38" t="s">
        <v>152</v>
      </c>
      <c r="C320" s="39" t="s">
        <v>153</v>
      </c>
      <c r="D320" s="38" t="s">
        <v>58</v>
      </c>
      <c r="E320" s="40">
        <v>0.5</v>
      </c>
      <c r="F320" s="40">
        <v>7.3550000000000004E-2</v>
      </c>
    </row>
    <row r="321" spans="1:7" s="27" customFormat="1" outlineLevel="1" x14ac:dyDescent="0.2">
      <c r="A321" s="45" t="s">
        <v>621</v>
      </c>
      <c r="B321" s="46" t="s">
        <v>337</v>
      </c>
      <c r="C321" s="47" t="s">
        <v>338</v>
      </c>
      <c r="D321" s="46" t="s">
        <v>58</v>
      </c>
      <c r="E321" s="48">
        <v>10.199999999999999</v>
      </c>
      <c r="F321" s="48">
        <v>1.5004</v>
      </c>
    </row>
    <row r="322" spans="1:7" s="27" customFormat="1" ht="24" outlineLevel="1" x14ac:dyDescent="0.2">
      <c r="A322" s="45" t="s">
        <v>622</v>
      </c>
      <c r="B322" s="46" t="s">
        <v>340</v>
      </c>
      <c r="C322" s="47" t="s">
        <v>341</v>
      </c>
      <c r="D322" s="46" t="s">
        <v>58</v>
      </c>
      <c r="E322" s="48">
        <v>0.06</v>
      </c>
      <c r="F322" s="48">
        <v>8.8260000000000005E-3</v>
      </c>
    </row>
    <row r="323" spans="1:7" s="1" customFormat="1" x14ac:dyDescent="0.2">
      <c r="A323" s="18" t="s">
        <v>623</v>
      </c>
      <c r="B323" s="19" t="s">
        <v>343</v>
      </c>
      <c r="C323" s="19" t="s">
        <v>344</v>
      </c>
      <c r="D323" s="20" t="s">
        <v>37</v>
      </c>
      <c r="E323" s="320">
        <v>0.14710000000000001</v>
      </c>
      <c r="F323" s="321"/>
      <c r="G323" s="21"/>
    </row>
    <row r="324" spans="1:7" s="22" customFormat="1" outlineLevel="1" x14ac:dyDescent="0.2">
      <c r="A324" s="23" t="s">
        <v>624</v>
      </c>
      <c r="B324" s="24" t="s">
        <v>16</v>
      </c>
      <c r="C324" s="25" t="s">
        <v>21</v>
      </c>
      <c r="D324" s="24" t="s">
        <v>22</v>
      </c>
      <c r="E324" s="26">
        <v>26.97</v>
      </c>
      <c r="F324" s="26">
        <v>3.9672999999999998</v>
      </c>
    </row>
    <row r="325" spans="1:7" s="27" customFormat="1" outlineLevel="1" x14ac:dyDescent="0.2">
      <c r="A325" s="28" t="s">
        <v>625</v>
      </c>
      <c r="B325" s="29" t="s">
        <v>24</v>
      </c>
      <c r="C325" s="30" t="s">
        <v>25</v>
      </c>
      <c r="D325" s="29" t="s">
        <v>22</v>
      </c>
      <c r="E325" s="31">
        <v>0.43</v>
      </c>
      <c r="F325" s="31">
        <v>6.3253000000000004E-2</v>
      </c>
    </row>
    <row r="326" spans="1:7" s="32" customFormat="1" outlineLevel="1" x14ac:dyDescent="0.2">
      <c r="A326" s="33" t="s">
        <v>626</v>
      </c>
      <c r="B326" s="34" t="s">
        <v>348</v>
      </c>
      <c r="C326" s="35" t="s">
        <v>349</v>
      </c>
      <c r="D326" s="34" t="s">
        <v>29</v>
      </c>
      <c r="E326" s="36">
        <v>4.37</v>
      </c>
      <c r="F326" s="36">
        <v>0.64282700000000004</v>
      </c>
    </row>
    <row r="327" spans="1:7" s="32" customFormat="1" outlineLevel="1" x14ac:dyDescent="0.2">
      <c r="A327" s="41" t="s">
        <v>627</v>
      </c>
      <c r="B327" s="42" t="s">
        <v>27</v>
      </c>
      <c r="C327" s="43" t="s">
        <v>28</v>
      </c>
      <c r="D327" s="42" t="s">
        <v>29</v>
      </c>
      <c r="E327" s="44">
        <v>0.18</v>
      </c>
      <c r="F327" s="44">
        <v>2.6478000000000002E-2</v>
      </c>
    </row>
    <row r="328" spans="1:7" s="32" customFormat="1" outlineLevel="1" x14ac:dyDescent="0.2">
      <c r="A328" s="41" t="s">
        <v>628</v>
      </c>
      <c r="B328" s="42" t="s">
        <v>352</v>
      </c>
      <c r="C328" s="43" t="s">
        <v>353</v>
      </c>
      <c r="D328" s="42" t="s">
        <v>29</v>
      </c>
      <c r="E328" s="44">
        <v>1.5</v>
      </c>
      <c r="F328" s="44">
        <v>0.22065000000000001</v>
      </c>
    </row>
    <row r="329" spans="1:7" s="32" customFormat="1" outlineLevel="1" x14ac:dyDescent="0.2">
      <c r="A329" s="41" t="s">
        <v>629</v>
      </c>
      <c r="B329" s="42" t="s">
        <v>41</v>
      </c>
      <c r="C329" s="43" t="s">
        <v>42</v>
      </c>
      <c r="D329" s="42" t="s">
        <v>29</v>
      </c>
      <c r="E329" s="44">
        <v>0.25</v>
      </c>
      <c r="F329" s="44">
        <v>3.6775000000000002E-2</v>
      </c>
    </row>
    <row r="330" spans="1:7" s="27" customFormat="1" outlineLevel="1" x14ac:dyDescent="0.2">
      <c r="A330" s="37" t="s">
        <v>630</v>
      </c>
      <c r="B330" s="38" t="s">
        <v>356</v>
      </c>
      <c r="C330" s="39" t="s">
        <v>357</v>
      </c>
      <c r="D330" s="38" t="s">
        <v>33</v>
      </c>
      <c r="E330" s="40">
        <v>8.0000000000000002E-3</v>
      </c>
      <c r="F330" s="40">
        <v>1.1770000000000001E-3</v>
      </c>
    </row>
    <row r="331" spans="1:7" s="27" customFormat="1" outlineLevel="1" x14ac:dyDescent="0.2">
      <c r="A331" s="45" t="s">
        <v>631</v>
      </c>
      <c r="B331" s="46" t="s">
        <v>359</v>
      </c>
      <c r="C331" s="47" t="s">
        <v>360</v>
      </c>
      <c r="D331" s="46" t="s">
        <v>33</v>
      </c>
      <c r="E331" s="48">
        <v>0.157</v>
      </c>
      <c r="F331" s="48">
        <v>2.3095000000000001E-2</v>
      </c>
    </row>
    <row r="332" spans="1:7" s="27" customFormat="1" outlineLevel="1" x14ac:dyDescent="0.2">
      <c r="A332" s="45" t="s">
        <v>632</v>
      </c>
      <c r="B332" s="46" t="s">
        <v>362</v>
      </c>
      <c r="C332" s="47" t="s">
        <v>363</v>
      </c>
      <c r="D332" s="46" t="s">
        <v>33</v>
      </c>
      <c r="E332" s="48">
        <v>1.9E-2</v>
      </c>
      <c r="F332" s="48">
        <v>2.7950000000000002E-3</v>
      </c>
    </row>
    <row r="333" spans="1:7" s="27" customFormat="1" outlineLevel="1" x14ac:dyDescent="0.2">
      <c r="A333" s="45" t="s">
        <v>633</v>
      </c>
      <c r="B333" s="46" t="s">
        <v>365</v>
      </c>
      <c r="C333" s="47" t="s">
        <v>366</v>
      </c>
      <c r="D333" s="46" t="s">
        <v>33</v>
      </c>
      <c r="E333" s="48">
        <v>5.7000000000000002E-2</v>
      </c>
      <c r="F333" s="48">
        <v>8.3850000000000001E-3</v>
      </c>
    </row>
    <row r="334" spans="1:7" s="27" customFormat="1" outlineLevel="1" x14ac:dyDescent="0.2">
      <c r="A334" s="45" t="s">
        <v>634</v>
      </c>
      <c r="B334" s="46" t="s">
        <v>368</v>
      </c>
      <c r="C334" s="47" t="s">
        <v>369</v>
      </c>
      <c r="D334" s="46" t="s">
        <v>33</v>
      </c>
      <c r="E334" s="48">
        <v>0.125</v>
      </c>
      <c r="F334" s="48">
        <v>1.8388000000000002E-2</v>
      </c>
    </row>
    <row r="335" spans="1:7" s="27" customFormat="1" outlineLevel="1" x14ac:dyDescent="0.2">
      <c r="A335" s="45" t="s">
        <v>635</v>
      </c>
      <c r="B335" s="46" t="s">
        <v>371</v>
      </c>
      <c r="C335" s="47" t="s">
        <v>372</v>
      </c>
      <c r="D335" s="46" t="s">
        <v>157</v>
      </c>
      <c r="E335" s="48">
        <v>0.5</v>
      </c>
      <c r="F335" s="48">
        <v>7.3550000000000004E-2</v>
      </c>
    </row>
    <row r="336" spans="1:7" s="1" customFormat="1" x14ac:dyDescent="0.2">
      <c r="A336" s="18" t="s">
        <v>636</v>
      </c>
      <c r="B336" s="19" t="s">
        <v>329</v>
      </c>
      <c r="C336" s="19" t="s">
        <v>330</v>
      </c>
      <c r="D336" s="20" t="s">
        <v>37</v>
      </c>
      <c r="E336" s="320">
        <v>0.14710000000000001</v>
      </c>
      <c r="F336" s="321"/>
      <c r="G336" s="21"/>
    </row>
    <row r="337" spans="1:7" s="22" customFormat="1" outlineLevel="1" x14ac:dyDescent="0.2">
      <c r="A337" s="23" t="s">
        <v>637</v>
      </c>
      <c r="B337" s="24" t="s">
        <v>16</v>
      </c>
      <c r="C337" s="25" t="s">
        <v>21</v>
      </c>
      <c r="D337" s="24" t="s">
        <v>22</v>
      </c>
      <c r="E337" s="26">
        <v>30.3</v>
      </c>
      <c r="F337" s="26">
        <v>4.4570999999999996</v>
      </c>
    </row>
    <row r="338" spans="1:7" s="32" customFormat="1" outlineLevel="1" x14ac:dyDescent="0.2">
      <c r="A338" s="33" t="s">
        <v>638</v>
      </c>
      <c r="B338" s="34" t="s">
        <v>333</v>
      </c>
      <c r="C338" s="35" t="s">
        <v>334</v>
      </c>
      <c r="D338" s="34" t="s">
        <v>29</v>
      </c>
      <c r="E338" s="36">
        <v>11.02</v>
      </c>
      <c r="F338" s="36">
        <v>1.621</v>
      </c>
    </row>
    <row r="339" spans="1:7" s="27" customFormat="1" outlineLevel="1" x14ac:dyDescent="0.2">
      <c r="A339" s="37" t="s">
        <v>639</v>
      </c>
      <c r="B339" s="38" t="s">
        <v>152</v>
      </c>
      <c r="C339" s="39" t="s">
        <v>153</v>
      </c>
      <c r="D339" s="38" t="s">
        <v>58</v>
      </c>
      <c r="E339" s="40">
        <v>0.5</v>
      </c>
      <c r="F339" s="40">
        <v>7.3550000000000004E-2</v>
      </c>
    </row>
    <row r="340" spans="1:7" s="27" customFormat="1" outlineLevel="1" x14ac:dyDescent="0.2">
      <c r="A340" s="45" t="s">
        <v>640</v>
      </c>
      <c r="B340" s="46" t="s">
        <v>337</v>
      </c>
      <c r="C340" s="47" t="s">
        <v>338</v>
      </c>
      <c r="D340" s="46" t="s">
        <v>58</v>
      </c>
      <c r="E340" s="48">
        <v>10.199999999999999</v>
      </c>
      <c r="F340" s="48">
        <v>1.5004</v>
      </c>
    </row>
    <row r="341" spans="1:7" s="27" customFormat="1" ht="24" outlineLevel="1" x14ac:dyDescent="0.2">
      <c r="A341" s="45" t="s">
        <v>641</v>
      </c>
      <c r="B341" s="46" t="s">
        <v>340</v>
      </c>
      <c r="C341" s="47" t="s">
        <v>341</v>
      </c>
      <c r="D341" s="46" t="s">
        <v>58</v>
      </c>
      <c r="E341" s="48">
        <v>0.06</v>
      </c>
      <c r="F341" s="48">
        <v>8.8260000000000005E-3</v>
      </c>
    </row>
    <row r="342" spans="1:7" s="1" customFormat="1" ht="38.25" x14ac:dyDescent="0.2">
      <c r="A342" s="18" t="s">
        <v>642</v>
      </c>
      <c r="B342" s="19" t="s">
        <v>380</v>
      </c>
      <c r="C342" s="19" t="s">
        <v>381</v>
      </c>
      <c r="D342" s="20" t="s">
        <v>382</v>
      </c>
      <c r="E342" s="320">
        <v>0.14710000000000001</v>
      </c>
      <c r="F342" s="321"/>
      <c r="G342" s="21"/>
    </row>
    <row r="343" spans="1:7" s="22" customFormat="1" outlineLevel="1" x14ac:dyDescent="0.2">
      <c r="A343" s="23" t="s">
        <v>643</v>
      </c>
      <c r="B343" s="24" t="s">
        <v>16</v>
      </c>
      <c r="C343" s="25" t="s">
        <v>21</v>
      </c>
      <c r="D343" s="24" t="s">
        <v>22</v>
      </c>
      <c r="E343" s="26">
        <v>119.78</v>
      </c>
      <c r="F343" s="26">
        <v>17.619599999999998</v>
      </c>
    </row>
    <row r="344" spans="1:7" s="27" customFormat="1" outlineLevel="1" x14ac:dyDescent="0.2">
      <c r="A344" s="28" t="s">
        <v>644</v>
      </c>
      <c r="B344" s="29" t="s">
        <v>24</v>
      </c>
      <c r="C344" s="30" t="s">
        <v>25</v>
      </c>
      <c r="D344" s="29" t="s">
        <v>22</v>
      </c>
      <c r="E344" s="31">
        <v>4.5</v>
      </c>
      <c r="F344" s="31">
        <v>0.66195000000000004</v>
      </c>
    </row>
    <row r="345" spans="1:7" s="32" customFormat="1" outlineLevel="1" x14ac:dyDescent="0.2">
      <c r="A345" s="33" t="s">
        <v>645</v>
      </c>
      <c r="B345" s="34" t="s">
        <v>386</v>
      </c>
      <c r="C345" s="35" t="s">
        <v>387</v>
      </c>
      <c r="D345" s="34" t="s">
        <v>29</v>
      </c>
      <c r="E345" s="36">
        <v>0.36</v>
      </c>
      <c r="F345" s="36">
        <v>5.2956000000000003E-2</v>
      </c>
    </row>
    <row r="346" spans="1:7" s="32" customFormat="1" outlineLevel="1" x14ac:dyDescent="0.2">
      <c r="A346" s="41" t="s">
        <v>646</v>
      </c>
      <c r="B346" s="42" t="s">
        <v>41</v>
      </c>
      <c r="C346" s="43" t="s">
        <v>42</v>
      </c>
      <c r="D346" s="42" t="s">
        <v>29</v>
      </c>
      <c r="E346" s="44">
        <v>0.28000000000000003</v>
      </c>
      <c r="F346" s="44">
        <v>4.1188000000000002E-2</v>
      </c>
    </row>
    <row r="347" spans="1:7" s="32" customFormat="1" outlineLevel="1" x14ac:dyDescent="0.2">
      <c r="A347" s="41" t="s">
        <v>647</v>
      </c>
      <c r="B347" s="42" t="s">
        <v>390</v>
      </c>
      <c r="C347" s="43" t="s">
        <v>391</v>
      </c>
      <c r="D347" s="42" t="s">
        <v>29</v>
      </c>
      <c r="E347" s="44">
        <v>1.56</v>
      </c>
      <c r="F347" s="44">
        <v>0.22947600000000001</v>
      </c>
    </row>
    <row r="348" spans="1:7" s="27" customFormat="1" outlineLevel="1" x14ac:dyDescent="0.2">
      <c r="A348" s="37" t="s">
        <v>648</v>
      </c>
      <c r="B348" s="38" t="s">
        <v>152</v>
      </c>
      <c r="C348" s="39" t="s">
        <v>153</v>
      </c>
      <c r="D348" s="38" t="s">
        <v>58</v>
      </c>
      <c r="E348" s="40">
        <v>0.1</v>
      </c>
      <c r="F348" s="40">
        <v>1.4710000000000001E-2</v>
      </c>
    </row>
    <row r="349" spans="1:7" s="27" customFormat="1" ht="24" outlineLevel="1" x14ac:dyDescent="0.2">
      <c r="A349" s="45" t="s">
        <v>649</v>
      </c>
      <c r="B349" s="46" t="s">
        <v>394</v>
      </c>
      <c r="C349" s="47" t="s">
        <v>395</v>
      </c>
      <c r="D349" s="46" t="s">
        <v>324</v>
      </c>
      <c r="E349" s="48">
        <v>102</v>
      </c>
      <c r="F349" s="48">
        <v>15.004200000000001</v>
      </c>
    </row>
    <row r="350" spans="1:7" s="27" customFormat="1" outlineLevel="1" x14ac:dyDescent="0.2">
      <c r="A350" s="45" t="s">
        <v>650</v>
      </c>
      <c r="B350" s="46" t="s">
        <v>397</v>
      </c>
      <c r="C350" s="47" t="s">
        <v>398</v>
      </c>
      <c r="D350" s="46" t="s">
        <v>157</v>
      </c>
      <c r="E350" s="48">
        <v>450</v>
      </c>
      <c r="F350" s="48">
        <v>66.194999999999993</v>
      </c>
    </row>
    <row r="351" spans="1:7" s="27" customFormat="1" outlineLevel="1" x14ac:dyDescent="0.2">
      <c r="A351" s="45" t="s">
        <v>651</v>
      </c>
      <c r="B351" s="46" t="s">
        <v>371</v>
      </c>
      <c r="C351" s="47" t="s">
        <v>372</v>
      </c>
      <c r="D351" s="46" t="s">
        <v>157</v>
      </c>
      <c r="E351" s="48">
        <v>0.5</v>
      </c>
      <c r="F351" s="48">
        <v>7.3550000000000004E-2</v>
      </c>
    </row>
    <row r="352" spans="1:7" s="27" customFormat="1" outlineLevel="1" x14ac:dyDescent="0.2">
      <c r="A352" s="45" t="s">
        <v>652</v>
      </c>
      <c r="B352" s="46" t="s">
        <v>401</v>
      </c>
      <c r="C352" s="47" t="s">
        <v>402</v>
      </c>
      <c r="D352" s="46" t="s">
        <v>33</v>
      </c>
      <c r="E352" s="48">
        <v>0.05</v>
      </c>
      <c r="F352" s="48">
        <v>7.3550000000000004E-3</v>
      </c>
    </row>
    <row r="353" spans="1:7" s="1" customFormat="1" ht="76.5" x14ac:dyDescent="0.2">
      <c r="A353" s="18" t="s">
        <v>653</v>
      </c>
      <c r="B353" s="19" t="s">
        <v>404</v>
      </c>
      <c r="C353" s="19" t="s">
        <v>405</v>
      </c>
      <c r="D353" s="20" t="s">
        <v>406</v>
      </c>
      <c r="E353" s="320">
        <v>0.44059999999999999</v>
      </c>
      <c r="F353" s="321"/>
      <c r="G353" s="21"/>
    </row>
    <row r="354" spans="1:7" s="22" customFormat="1" outlineLevel="1" x14ac:dyDescent="0.2">
      <c r="A354" s="23" t="s">
        <v>654</v>
      </c>
      <c r="B354" s="24" t="s">
        <v>16</v>
      </c>
      <c r="C354" s="25" t="s">
        <v>21</v>
      </c>
      <c r="D354" s="24" t="s">
        <v>22</v>
      </c>
      <c r="E354" s="26">
        <v>75.400000000000006</v>
      </c>
      <c r="F354" s="26">
        <v>33.221200000000003</v>
      </c>
    </row>
    <row r="355" spans="1:7" s="32" customFormat="1" outlineLevel="1" x14ac:dyDescent="0.2">
      <c r="A355" s="33" t="s">
        <v>655</v>
      </c>
      <c r="B355" s="34" t="s">
        <v>409</v>
      </c>
      <c r="C355" s="35" t="s">
        <v>410</v>
      </c>
      <c r="D355" s="34" t="s">
        <v>29</v>
      </c>
      <c r="E355" s="36">
        <v>5.45</v>
      </c>
      <c r="F355" s="36">
        <v>2.4013</v>
      </c>
    </row>
    <row r="356" spans="1:7" s="27" customFormat="1" outlineLevel="1" x14ac:dyDescent="0.2">
      <c r="A356" s="37" t="s">
        <v>656</v>
      </c>
      <c r="B356" s="38" t="s">
        <v>412</v>
      </c>
      <c r="C356" s="39" t="s">
        <v>413</v>
      </c>
      <c r="D356" s="38" t="s">
        <v>58</v>
      </c>
      <c r="E356" s="40">
        <v>1.51</v>
      </c>
      <c r="F356" s="40">
        <v>0.66530599999999995</v>
      </c>
    </row>
    <row r="357" spans="1:7" s="27" customFormat="1" outlineLevel="1" x14ac:dyDescent="0.2">
      <c r="A357" s="45" t="s">
        <v>657</v>
      </c>
      <c r="B357" s="46" t="s">
        <v>415</v>
      </c>
      <c r="C357" s="47" t="s">
        <v>416</v>
      </c>
      <c r="D357" s="46" t="s">
        <v>33</v>
      </c>
      <c r="E357" s="48">
        <v>6.9999999999999994E-5</v>
      </c>
      <c r="F357" s="48">
        <v>3.1000000000000001E-5</v>
      </c>
    </row>
    <row r="358" spans="1:7" s="27" customFormat="1" outlineLevel="1" x14ac:dyDescent="0.2">
      <c r="A358" s="45" t="s">
        <v>658</v>
      </c>
      <c r="B358" s="46" t="s">
        <v>418</v>
      </c>
      <c r="C358" s="47" t="s">
        <v>419</v>
      </c>
      <c r="D358" s="46" t="s">
        <v>33</v>
      </c>
      <c r="E358" s="48">
        <v>6.0000000000000001E-3</v>
      </c>
      <c r="F358" s="48">
        <v>2.6440000000000001E-3</v>
      </c>
    </row>
    <row r="359" spans="1:7" s="27" customFormat="1" outlineLevel="1" x14ac:dyDescent="0.2">
      <c r="A359" s="45" t="s">
        <v>659</v>
      </c>
      <c r="B359" s="46" t="s">
        <v>421</v>
      </c>
      <c r="C359" s="47" t="s">
        <v>422</v>
      </c>
      <c r="D359" s="46" t="s">
        <v>324</v>
      </c>
      <c r="E359" s="48">
        <v>2.77</v>
      </c>
      <c r="F359" s="48">
        <v>1.2204999999999999</v>
      </c>
    </row>
    <row r="360" spans="1:7" s="1" customFormat="1" ht="63.75" x14ac:dyDescent="0.2">
      <c r="A360" s="18" t="s">
        <v>660</v>
      </c>
      <c r="B360" s="19" t="s">
        <v>424</v>
      </c>
      <c r="C360" s="19" t="s">
        <v>425</v>
      </c>
      <c r="D360" s="20" t="s">
        <v>426</v>
      </c>
      <c r="E360" s="320">
        <v>0.186</v>
      </c>
      <c r="F360" s="321"/>
      <c r="G360" s="21"/>
    </row>
    <row r="361" spans="1:7" s="22" customFormat="1" outlineLevel="1" x14ac:dyDescent="0.2">
      <c r="A361" s="23" t="s">
        <v>661</v>
      </c>
      <c r="B361" s="24" t="s">
        <v>16</v>
      </c>
      <c r="C361" s="25" t="s">
        <v>21</v>
      </c>
      <c r="D361" s="24" t="s">
        <v>22</v>
      </c>
      <c r="E361" s="26">
        <v>290.7</v>
      </c>
      <c r="F361" s="26">
        <v>54.0702</v>
      </c>
    </row>
    <row r="362" spans="1:7" s="27" customFormat="1" outlineLevel="1" x14ac:dyDescent="0.2">
      <c r="A362" s="37" t="s">
        <v>662</v>
      </c>
      <c r="B362" s="38" t="s">
        <v>429</v>
      </c>
      <c r="C362" s="39" t="s">
        <v>430</v>
      </c>
      <c r="D362" s="38" t="s">
        <v>58</v>
      </c>
      <c r="E362" s="40">
        <v>2</v>
      </c>
      <c r="F362" s="40">
        <v>0.372</v>
      </c>
    </row>
    <row r="363" spans="1:7" s="27" customFormat="1" ht="24" outlineLevel="1" x14ac:dyDescent="0.2">
      <c r="A363" s="45" t="s">
        <v>663</v>
      </c>
      <c r="B363" s="46" t="s">
        <v>432</v>
      </c>
      <c r="C363" s="47" t="s">
        <v>433</v>
      </c>
      <c r="D363" s="46" t="s">
        <v>324</v>
      </c>
      <c r="E363" s="48">
        <v>100</v>
      </c>
      <c r="F363" s="48">
        <v>18.600000000000001</v>
      </c>
    </row>
    <row r="364" spans="1:7" s="27" customFormat="1" ht="24" outlineLevel="1" x14ac:dyDescent="0.2">
      <c r="A364" s="45" t="s">
        <v>664</v>
      </c>
      <c r="B364" s="46" t="s">
        <v>435</v>
      </c>
      <c r="C364" s="47" t="s">
        <v>436</v>
      </c>
      <c r="D364" s="46" t="s">
        <v>33</v>
      </c>
      <c r="E364" s="48">
        <v>0.04</v>
      </c>
      <c r="F364" s="48">
        <v>7.4400000000000004E-3</v>
      </c>
    </row>
    <row r="365" spans="1:7" s="27" customFormat="1" outlineLevel="1" x14ac:dyDescent="0.2">
      <c r="A365" s="45" t="s">
        <v>665</v>
      </c>
      <c r="B365" s="46" t="s">
        <v>371</v>
      </c>
      <c r="C365" s="47" t="s">
        <v>372</v>
      </c>
      <c r="D365" s="46" t="s">
        <v>157</v>
      </c>
      <c r="E365" s="48">
        <v>0.5</v>
      </c>
      <c r="F365" s="48">
        <v>9.2999999999999999E-2</v>
      </c>
    </row>
    <row r="366" spans="1:7" s="1" customFormat="1" ht="76.5" x14ac:dyDescent="0.2">
      <c r="A366" s="18" t="s">
        <v>666</v>
      </c>
      <c r="B366" s="19" t="s">
        <v>439</v>
      </c>
      <c r="C366" s="19" t="s">
        <v>440</v>
      </c>
      <c r="D366" s="20" t="s">
        <v>406</v>
      </c>
      <c r="E366" s="320">
        <v>0.23250000000000001</v>
      </c>
      <c r="F366" s="321"/>
      <c r="G366" s="21"/>
    </row>
    <row r="367" spans="1:7" s="22" customFormat="1" outlineLevel="1" x14ac:dyDescent="0.2">
      <c r="A367" s="23" t="s">
        <v>667</v>
      </c>
      <c r="B367" s="24" t="s">
        <v>16</v>
      </c>
      <c r="C367" s="25" t="s">
        <v>21</v>
      </c>
      <c r="D367" s="24" t="s">
        <v>22</v>
      </c>
      <c r="E367" s="26">
        <v>56</v>
      </c>
      <c r="F367" s="26">
        <v>13.02</v>
      </c>
    </row>
    <row r="368" spans="1:7" s="27" customFormat="1" outlineLevel="1" x14ac:dyDescent="0.2">
      <c r="A368" s="28" t="s">
        <v>668</v>
      </c>
      <c r="B368" s="29" t="s">
        <v>24</v>
      </c>
      <c r="C368" s="30" t="s">
        <v>25</v>
      </c>
      <c r="D368" s="29" t="s">
        <v>22</v>
      </c>
      <c r="E368" s="31">
        <v>0.2</v>
      </c>
      <c r="F368" s="31">
        <v>4.65E-2</v>
      </c>
    </row>
    <row r="369" spans="1:7" s="32" customFormat="1" outlineLevel="1" x14ac:dyDescent="0.2">
      <c r="A369" s="33" t="s">
        <v>669</v>
      </c>
      <c r="B369" s="34" t="s">
        <v>386</v>
      </c>
      <c r="C369" s="35" t="s">
        <v>387</v>
      </c>
      <c r="D369" s="34" t="s">
        <v>29</v>
      </c>
      <c r="E369" s="36">
        <v>0.04</v>
      </c>
      <c r="F369" s="36">
        <v>9.2999999999999992E-3</v>
      </c>
    </row>
    <row r="370" spans="1:7" s="32" customFormat="1" outlineLevel="1" x14ac:dyDescent="0.2">
      <c r="A370" s="41" t="s">
        <v>670</v>
      </c>
      <c r="B370" s="42" t="s">
        <v>445</v>
      </c>
      <c r="C370" s="43" t="s">
        <v>446</v>
      </c>
      <c r="D370" s="42" t="s">
        <v>29</v>
      </c>
      <c r="E370" s="44">
        <v>1.67</v>
      </c>
      <c r="F370" s="44">
        <v>0.38827499999999998</v>
      </c>
    </row>
    <row r="371" spans="1:7" s="27" customFormat="1" outlineLevel="1" x14ac:dyDescent="0.2">
      <c r="A371" s="37" t="s">
        <v>671</v>
      </c>
      <c r="B371" s="38" t="s">
        <v>152</v>
      </c>
      <c r="C371" s="39" t="s">
        <v>153</v>
      </c>
      <c r="D371" s="38" t="s">
        <v>58</v>
      </c>
      <c r="E371" s="40">
        <v>0.63</v>
      </c>
      <c r="F371" s="40">
        <v>0.14647499999999999</v>
      </c>
    </row>
    <row r="372" spans="1:7" s="27" customFormat="1" outlineLevel="1" x14ac:dyDescent="0.2">
      <c r="A372" s="45" t="s">
        <v>672</v>
      </c>
      <c r="B372" s="46" t="s">
        <v>449</v>
      </c>
      <c r="C372" s="47" t="s">
        <v>450</v>
      </c>
      <c r="D372" s="46" t="s">
        <v>33</v>
      </c>
      <c r="E372" s="48">
        <v>0.82499999999999996</v>
      </c>
      <c r="F372" s="48">
        <v>0.19181200000000001</v>
      </c>
    </row>
    <row r="373" spans="1:7" s="27" customFormat="1" outlineLevel="1" x14ac:dyDescent="0.2">
      <c r="A373" s="45" t="s">
        <v>673</v>
      </c>
      <c r="B373" s="46" t="s">
        <v>452</v>
      </c>
      <c r="C373" s="47" t="s">
        <v>453</v>
      </c>
      <c r="D373" s="46" t="s">
        <v>33</v>
      </c>
      <c r="E373" s="48">
        <v>1.7999999999999999E-2</v>
      </c>
      <c r="F373" s="48">
        <v>4.1850000000000004E-3</v>
      </c>
    </row>
    <row r="374" spans="1:7" s="1" customFormat="1" ht="76.5" x14ac:dyDescent="0.2">
      <c r="A374" s="18" t="s">
        <v>674</v>
      </c>
      <c r="B374" s="19" t="s">
        <v>455</v>
      </c>
      <c r="C374" s="19" t="s">
        <v>456</v>
      </c>
      <c r="D374" s="20" t="s">
        <v>406</v>
      </c>
      <c r="E374" s="320">
        <v>-0.23250000000000001</v>
      </c>
      <c r="F374" s="321"/>
      <c r="G374" s="21"/>
    </row>
    <row r="375" spans="1:7" s="22" customFormat="1" outlineLevel="1" x14ac:dyDescent="0.2">
      <c r="A375" s="23" t="s">
        <v>675</v>
      </c>
      <c r="B375" s="24" t="s">
        <v>16</v>
      </c>
      <c r="C375" s="25" t="s">
        <v>21</v>
      </c>
      <c r="D375" s="24" t="s">
        <v>22</v>
      </c>
      <c r="E375" s="26">
        <v>35</v>
      </c>
      <c r="F375" s="26">
        <v>-8.1374999999999993</v>
      </c>
    </row>
    <row r="376" spans="1:7" s="27" customFormat="1" outlineLevel="1" x14ac:dyDescent="0.2">
      <c r="A376" s="28" t="s">
        <v>676</v>
      </c>
      <c r="B376" s="29" t="s">
        <v>24</v>
      </c>
      <c r="C376" s="30" t="s">
        <v>25</v>
      </c>
      <c r="D376" s="29" t="s">
        <v>22</v>
      </c>
      <c r="E376" s="31">
        <v>0.14000000000000001</v>
      </c>
      <c r="F376" s="31">
        <v>-3.2550000000000003E-2</v>
      </c>
    </row>
    <row r="377" spans="1:7" s="32" customFormat="1" outlineLevel="1" x14ac:dyDescent="0.2">
      <c r="A377" s="33" t="s">
        <v>677</v>
      </c>
      <c r="B377" s="34" t="s">
        <v>386</v>
      </c>
      <c r="C377" s="35" t="s">
        <v>387</v>
      </c>
      <c r="D377" s="34" t="s">
        <v>29</v>
      </c>
      <c r="E377" s="36">
        <v>2.8000000000000001E-2</v>
      </c>
      <c r="F377" s="36">
        <v>-6.5100000000000002E-3</v>
      </c>
    </row>
    <row r="378" spans="1:7" s="32" customFormat="1" outlineLevel="1" x14ac:dyDescent="0.2">
      <c r="A378" s="41" t="s">
        <v>678</v>
      </c>
      <c r="B378" s="42" t="s">
        <v>445</v>
      </c>
      <c r="C378" s="43" t="s">
        <v>446</v>
      </c>
      <c r="D378" s="42" t="s">
        <v>29</v>
      </c>
      <c r="E378" s="44">
        <v>1.169</v>
      </c>
      <c r="F378" s="44">
        <v>-0.27179199999999998</v>
      </c>
    </row>
    <row r="379" spans="1:7" s="27" customFormat="1" outlineLevel="1" x14ac:dyDescent="0.2">
      <c r="A379" s="37" t="s">
        <v>679</v>
      </c>
      <c r="B379" s="38" t="s">
        <v>152</v>
      </c>
      <c r="C379" s="39" t="s">
        <v>153</v>
      </c>
      <c r="D379" s="38" t="s">
        <v>58</v>
      </c>
      <c r="E379" s="40">
        <v>0.441</v>
      </c>
      <c r="F379" s="40">
        <v>-0.102532</v>
      </c>
    </row>
    <row r="380" spans="1:7" s="27" customFormat="1" outlineLevel="1" x14ac:dyDescent="0.2">
      <c r="A380" s="45" t="s">
        <v>680</v>
      </c>
      <c r="B380" s="46" t="s">
        <v>449</v>
      </c>
      <c r="C380" s="47" t="s">
        <v>450</v>
      </c>
      <c r="D380" s="46" t="s">
        <v>33</v>
      </c>
      <c r="E380" s="48">
        <v>0.57750000000000001</v>
      </c>
      <c r="F380" s="48">
        <v>-0.134269</v>
      </c>
    </row>
    <row r="381" spans="1:7" s="1" customFormat="1" ht="63.75" x14ac:dyDescent="0.2">
      <c r="A381" s="18" t="s">
        <v>681</v>
      </c>
      <c r="B381" s="19" t="s">
        <v>464</v>
      </c>
      <c r="C381" s="19" t="s">
        <v>465</v>
      </c>
      <c r="D381" s="20" t="s">
        <v>466</v>
      </c>
      <c r="E381" s="320">
        <v>0.23250000000000001</v>
      </c>
      <c r="F381" s="321"/>
      <c r="G381" s="21"/>
    </row>
    <row r="382" spans="1:7" s="22" customFormat="1" outlineLevel="1" x14ac:dyDescent="0.2">
      <c r="A382" s="23" t="s">
        <v>682</v>
      </c>
      <c r="B382" s="24" t="s">
        <v>16</v>
      </c>
      <c r="C382" s="25" t="s">
        <v>21</v>
      </c>
      <c r="D382" s="24" t="s">
        <v>22</v>
      </c>
      <c r="E382" s="26">
        <v>25.41</v>
      </c>
      <c r="F382" s="26">
        <v>5.9077999999999999</v>
      </c>
    </row>
    <row r="383" spans="1:7" s="27" customFormat="1" outlineLevel="1" x14ac:dyDescent="0.2">
      <c r="A383" s="28" t="s">
        <v>683</v>
      </c>
      <c r="B383" s="29" t="s">
        <v>24</v>
      </c>
      <c r="C383" s="30" t="s">
        <v>25</v>
      </c>
      <c r="D383" s="29" t="s">
        <v>22</v>
      </c>
      <c r="E383" s="31">
        <v>0.11</v>
      </c>
      <c r="F383" s="31">
        <v>2.5575000000000001E-2</v>
      </c>
    </row>
    <row r="384" spans="1:7" s="32" customFormat="1" outlineLevel="1" x14ac:dyDescent="0.2">
      <c r="A384" s="33" t="s">
        <v>684</v>
      </c>
      <c r="B384" s="34" t="s">
        <v>470</v>
      </c>
      <c r="C384" s="35" t="s">
        <v>42</v>
      </c>
      <c r="D384" s="34" t="s">
        <v>29</v>
      </c>
      <c r="E384" s="36">
        <v>0.1</v>
      </c>
      <c r="F384" s="36">
        <v>2.325E-2</v>
      </c>
    </row>
    <row r="385" spans="1:7" s="27" customFormat="1" outlineLevel="1" x14ac:dyDescent="0.2">
      <c r="A385" s="37" t="s">
        <v>685</v>
      </c>
      <c r="B385" s="38" t="s">
        <v>472</v>
      </c>
      <c r="C385" s="39" t="s">
        <v>473</v>
      </c>
      <c r="D385" s="38" t="s">
        <v>33</v>
      </c>
      <c r="E385" s="40">
        <v>6.3E-2</v>
      </c>
      <c r="F385" s="40">
        <v>1.4648E-2</v>
      </c>
    </row>
    <row r="386" spans="1:7" s="27" customFormat="1" outlineLevel="1" x14ac:dyDescent="0.2">
      <c r="A386" s="45" t="s">
        <v>686</v>
      </c>
      <c r="B386" s="46" t="s">
        <v>475</v>
      </c>
      <c r="C386" s="47" t="s">
        <v>476</v>
      </c>
      <c r="D386" s="46" t="s">
        <v>33</v>
      </c>
      <c r="E386" s="48">
        <v>5.0000000000000001E-3</v>
      </c>
      <c r="F386" s="48">
        <v>1.163E-3</v>
      </c>
    </row>
    <row r="387" spans="1:7" s="27" customFormat="1" outlineLevel="1" x14ac:dyDescent="0.2">
      <c r="A387" s="45" t="s">
        <v>687</v>
      </c>
      <c r="B387" s="46" t="s">
        <v>478</v>
      </c>
      <c r="C387" s="47" t="s">
        <v>479</v>
      </c>
      <c r="D387" s="46" t="s">
        <v>324</v>
      </c>
      <c r="E387" s="48">
        <v>0.84</v>
      </c>
      <c r="F387" s="48">
        <v>0.1953</v>
      </c>
    </row>
    <row r="388" spans="1:7" s="27" customFormat="1" outlineLevel="1" x14ac:dyDescent="0.2">
      <c r="A388" s="45" t="s">
        <v>688</v>
      </c>
      <c r="B388" s="46" t="s">
        <v>371</v>
      </c>
      <c r="C388" s="47" t="s">
        <v>372</v>
      </c>
      <c r="D388" s="46" t="s">
        <v>157</v>
      </c>
      <c r="E388" s="48">
        <v>0.31</v>
      </c>
      <c r="F388" s="48">
        <v>7.2075E-2</v>
      </c>
    </row>
    <row r="389" spans="1:7" s="1" customFormat="1" ht="76.5" x14ac:dyDescent="0.2">
      <c r="A389" s="18" t="s">
        <v>689</v>
      </c>
      <c r="B389" s="19" t="s">
        <v>482</v>
      </c>
      <c r="C389" s="19" t="s">
        <v>483</v>
      </c>
      <c r="D389" s="20" t="s">
        <v>37</v>
      </c>
      <c r="E389" s="320">
        <v>0.1804</v>
      </c>
      <c r="F389" s="321"/>
      <c r="G389" s="21"/>
    </row>
    <row r="390" spans="1:7" s="22" customFormat="1" outlineLevel="1" x14ac:dyDescent="0.2">
      <c r="A390" s="23" t="s">
        <v>690</v>
      </c>
      <c r="B390" s="24" t="s">
        <v>16</v>
      </c>
      <c r="C390" s="25" t="s">
        <v>21</v>
      </c>
      <c r="D390" s="24" t="s">
        <v>22</v>
      </c>
      <c r="E390" s="26">
        <v>52.1</v>
      </c>
      <c r="F390" s="26">
        <v>9.3987999999999996</v>
      </c>
    </row>
    <row r="391" spans="1:7" s="1" customFormat="1" x14ac:dyDescent="0.2">
      <c r="A391" s="18" t="s">
        <v>691</v>
      </c>
      <c r="B391" s="19" t="s">
        <v>166</v>
      </c>
      <c r="C391" s="19" t="s">
        <v>486</v>
      </c>
      <c r="D391" s="20" t="s">
        <v>324</v>
      </c>
      <c r="E391" s="318">
        <v>18.04</v>
      </c>
      <c r="F391" s="319"/>
      <c r="G391" s="21"/>
    </row>
    <row r="392" spans="1:7" s="1" customFormat="1" ht="25.5" x14ac:dyDescent="0.2">
      <c r="A392" s="18" t="s">
        <v>692</v>
      </c>
      <c r="B392" s="19" t="s">
        <v>488</v>
      </c>
      <c r="C392" s="19" t="s">
        <v>489</v>
      </c>
      <c r="D392" s="20" t="s">
        <v>200</v>
      </c>
      <c r="E392" s="320">
        <v>0.3</v>
      </c>
      <c r="F392" s="321"/>
      <c r="G392" s="21"/>
    </row>
    <row r="393" spans="1:7" s="22" customFormat="1" outlineLevel="1" x14ac:dyDescent="0.2">
      <c r="A393" s="23" t="s">
        <v>693</v>
      </c>
      <c r="B393" s="24" t="s">
        <v>16</v>
      </c>
      <c r="C393" s="25" t="s">
        <v>21</v>
      </c>
      <c r="D393" s="24" t="s">
        <v>22</v>
      </c>
      <c r="E393" s="26">
        <v>30.97</v>
      </c>
      <c r="F393" s="26">
        <v>9.2910000000000004</v>
      </c>
    </row>
    <row r="394" spans="1:7" s="32" customFormat="1" outlineLevel="1" x14ac:dyDescent="0.2">
      <c r="A394" s="33" t="s">
        <v>694</v>
      </c>
      <c r="B394" s="34" t="s">
        <v>445</v>
      </c>
      <c r="C394" s="35" t="s">
        <v>446</v>
      </c>
      <c r="D394" s="34" t="s">
        <v>29</v>
      </c>
      <c r="E394" s="36">
        <v>0.3</v>
      </c>
      <c r="F394" s="36">
        <v>0.09</v>
      </c>
    </row>
    <row r="395" spans="1:7" s="27" customFormat="1" outlineLevel="1" x14ac:dyDescent="0.2">
      <c r="A395" s="37" t="s">
        <v>695</v>
      </c>
      <c r="B395" s="38" t="s">
        <v>493</v>
      </c>
      <c r="C395" s="39" t="s">
        <v>494</v>
      </c>
      <c r="D395" s="38" t="s">
        <v>495</v>
      </c>
      <c r="E395" s="40">
        <v>6</v>
      </c>
      <c r="F395" s="40">
        <v>1.8</v>
      </c>
    </row>
    <row r="396" spans="1:7" s="27" customFormat="1" outlineLevel="1" x14ac:dyDescent="0.2">
      <c r="A396" s="45" t="s">
        <v>696</v>
      </c>
      <c r="B396" s="46" t="s">
        <v>497</v>
      </c>
      <c r="C396" s="47" t="s">
        <v>498</v>
      </c>
      <c r="D396" s="46" t="s">
        <v>33</v>
      </c>
      <c r="E396" s="48">
        <v>2.9999999999999997E-4</v>
      </c>
      <c r="F396" s="48">
        <v>9.0000000000000006E-5</v>
      </c>
    </row>
    <row r="397" spans="1:7" s="27" customFormat="1" outlineLevel="1" x14ac:dyDescent="0.2">
      <c r="A397" s="45" t="s">
        <v>697</v>
      </c>
      <c r="B397" s="46" t="s">
        <v>500</v>
      </c>
      <c r="C397" s="47" t="s">
        <v>501</v>
      </c>
      <c r="D397" s="46" t="s">
        <v>157</v>
      </c>
      <c r="E397" s="48">
        <v>4</v>
      </c>
      <c r="F397" s="48">
        <v>1.2</v>
      </c>
    </row>
    <row r="398" spans="1:7" s="27" customFormat="1" outlineLevel="1" x14ac:dyDescent="0.2">
      <c r="A398" s="45" t="s">
        <v>698</v>
      </c>
      <c r="B398" s="46" t="s">
        <v>503</v>
      </c>
      <c r="C398" s="47" t="s">
        <v>504</v>
      </c>
      <c r="D398" s="46" t="s">
        <v>33</v>
      </c>
      <c r="E398" s="48">
        <v>1E-4</v>
      </c>
      <c r="F398" s="48">
        <v>3.0000000000000001E-5</v>
      </c>
    </row>
    <row r="399" spans="1:7" s="27" customFormat="1" outlineLevel="1" x14ac:dyDescent="0.2">
      <c r="A399" s="45" t="s">
        <v>699</v>
      </c>
      <c r="B399" s="46" t="s">
        <v>506</v>
      </c>
      <c r="C399" s="47" t="s">
        <v>507</v>
      </c>
      <c r="D399" s="46" t="s">
        <v>33</v>
      </c>
      <c r="E399" s="48">
        <v>8.0000000000000004E-4</v>
      </c>
      <c r="F399" s="48">
        <v>2.4000000000000001E-4</v>
      </c>
    </row>
    <row r="400" spans="1:7" s="27" customFormat="1" ht="24" outlineLevel="1" x14ac:dyDescent="0.2">
      <c r="A400" s="45" t="s">
        <v>700</v>
      </c>
      <c r="B400" s="46" t="s">
        <v>509</v>
      </c>
      <c r="C400" s="47" t="s">
        <v>510</v>
      </c>
      <c r="D400" s="46" t="s">
        <v>33</v>
      </c>
      <c r="E400" s="48">
        <v>5.0000000000000001E-4</v>
      </c>
      <c r="F400" s="48">
        <v>1.4999999999999999E-4</v>
      </c>
    </row>
    <row r="401" spans="1:7" s="27" customFormat="1" outlineLevel="1" x14ac:dyDescent="0.2">
      <c r="A401" s="45" t="s">
        <v>701</v>
      </c>
      <c r="B401" s="46" t="s">
        <v>512</v>
      </c>
      <c r="C401" s="47" t="s">
        <v>513</v>
      </c>
      <c r="D401" s="46" t="s">
        <v>157</v>
      </c>
      <c r="E401" s="48">
        <v>0.8</v>
      </c>
      <c r="F401" s="48">
        <v>0.24</v>
      </c>
    </row>
    <row r="402" spans="1:7" s="27" customFormat="1" outlineLevel="1" x14ac:dyDescent="0.2">
      <c r="A402" s="45" t="s">
        <v>702</v>
      </c>
      <c r="B402" s="46" t="s">
        <v>206</v>
      </c>
      <c r="C402" s="47" t="s">
        <v>207</v>
      </c>
      <c r="D402" s="46" t="s">
        <v>33</v>
      </c>
      <c r="E402" s="48">
        <v>1E-3</v>
      </c>
      <c r="F402" s="48">
        <v>2.9999999999999997E-4</v>
      </c>
    </row>
    <row r="403" spans="1:7" s="27" customFormat="1" outlineLevel="1" x14ac:dyDescent="0.2">
      <c r="A403" s="45" t="s">
        <v>703</v>
      </c>
      <c r="B403" s="46" t="s">
        <v>516</v>
      </c>
      <c r="C403" s="47" t="s">
        <v>517</v>
      </c>
      <c r="D403" s="46" t="s">
        <v>157</v>
      </c>
      <c r="E403" s="48">
        <v>0.2</v>
      </c>
      <c r="F403" s="48">
        <v>0.06</v>
      </c>
    </row>
    <row r="404" spans="1:7" s="27" customFormat="1" outlineLevel="1" x14ac:dyDescent="0.2">
      <c r="A404" s="45" t="s">
        <v>704</v>
      </c>
      <c r="B404" s="46" t="s">
        <v>519</v>
      </c>
      <c r="C404" s="47" t="s">
        <v>520</v>
      </c>
      <c r="D404" s="46" t="s">
        <v>157</v>
      </c>
      <c r="E404" s="48">
        <v>20</v>
      </c>
      <c r="F404" s="48">
        <v>6</v>
      </c>
    </row>
    <row r="405" spans="1:7" s="27" customFormat="1" ht="24" outlineLevel="1" x14ac:dyDescent="0.2">
      <c r="A405" s="45" t="s">
        <v>705</v>
      </c>
      <c r="B405" s="46" t="s">
        <v>522</v>
      </c>
      <c r="C405" s="47" t="s">
        <v>523</v>
      </c>
      <c r="D405" s="46" t="s">
        <v>168</v>
      </c>
      <c r="E405" s="48">
        <v>10</v>
      </c>
      <c r="F405" s="48">
        <v>3</v>
      </c>
    </row>
    <row r="406" spans="1:7" s="27" customFormat="1" outlineLevel="1" x14ac:dyDescent="0.2">
      <c r="A406" s="45" t="s">
        <v>706</v>
      </c>
      <c r="B406" s="46" t="s">
        <v>525</v>
      </c>
      <c r="C406" s="47" t="s">
        <v>526</v>
      </c>
      <c r="D406" s="46" t="s">
        <v>527</v>
      </c>
      <c r="E406" s="48">
        <v>10</v>
      </c>
      <c r="F406" s="48">
        <v>3</v>
      </c>
    </row>
    <row r="407" spans="1:7" s="27" customFormat="1" outlineLevel="1" x14ac:dyDescent="0.2">
      <c r="A407" s="45" t="s">
        <v>707</v>
      </c>
      <c r="B407" s="46" t="s">
        <v>529</v>
      </c>
      <c r="C407" s="47" t="s">
        <v>530</v>
      </c>
      <c r="D407" s="46" t="s">
        <v>527</v>
      </c>
      <c r="E407" s="48">
        <v>10</v>
      </c>
      <c r="F407" s="48">
        <v>3</v>
      </c>
    </row>
    <row r="408" spans="1:7" s="27" customFormat="1" outlineLevel="1" x14ac:dyDescent="0.2">
      <c r="A408" s="45" t="s">
        <v>708</v>
      </c>
      <c r="B408" s="46" t="s">
        <v>532</v>
      </c>
      <c r="C408" s="47" t="s">
        <v>533</v>
      </c>
      <c r="D408" s="46" t="s">
        <v>168</v>
      </c>
      <c r="E408" s="48">
        <v>10</v>
      </c>
      <c r="F408" s="48">
        <v>3</v>
      </c>
    </row>
    <row r="409" spans="1:7" s="27" customFormat="1" outlineLevel="1" x14ac:dyDescent="0.2">
      <c r="A409" s="45" t="s">
        <v>709</v>
      </c>
      <c r="B409" s="46" t="s">
        <v>535</v>
      </c>
      <c r="C409" s="47" t="s">
        <v>536</v>
      </c>
      <c r="D409" s="46" t="s">
        <v>168</v>
      </c>
      <c r="E409" s="48">
        <v>0.5</v>
      </c>
      <c r="F409" s="48">
        <v>0.15</v>
      </c>
    </row>
    <row r="410" spans="1:7" s="27" customFormat="1" outlineLevel="1" x14ac:dyDescent="0.2">
      <c r="A410" s="45" t="s">
        <v>710</v>
      </c>
      <c r="B410" s="46" t="s">
        <v>538</v>
      </c>
      <c r="C410" s="47" t="s">
        <v>539</v>
      </c>
      <c r="D410" s="46" t="s">
        <v>33</v>
      </c>
      <c r="E410" s="48">
        <v>3.0000000000000001E-5</v>
      </c>
      <c r="F410" s="48">
        <v>9.0000000000000002E-6</v>
      </c>
    </row>
    <row r="411" spans="1:7" s="1" customFormat="1" ht="25.5" x14ac:dyDescent="0.2">
      <c r="A411" s="18" t="s">
        <v>711</v>
      </c>
      <c r="B411" s="19" t="s">
        <v>557</v>
      </c>
      <c r="C411" s="19" t="s">
        <v>558</v>
      </c>
      <c r="D411" s="20" t="s">
        <v>200</v>
      </c>
      <c r="E411" s="320">
        <v>0.1</v>
      </c>
      <c r="F411" s="321"/>
      <c r="G411" s="21"/>
    </row>
    <row r="412" spans="1:7" s="22" customFormat="1" outlineLevel="1" x14ac:dyDescent="0.2">
      <c r="A412" s="23" t="s">
        <v>712</v>
      </c>
      <c r="B412" s="24" t="s">
        <v>16</v>
      </c>
      <c r="C412" s="25" t="s">
        <v>21</v>
      </c>
      <c r="D412" s="24" t="s">
        <v>22</v>
      </c>
      <c r="E412" s="26">
        <v>8.99</v>
      </c>
      <c r="F412" s="26">
        <v>0.89900000000000002</v>
      </c>
    </row>
    <row r="413" spans="1:7" s="32" customFormat="1" outlineLevel="1" x14ac:dyDescent="0.2">
      <c r="A413" s="33" t="s">
        <v>713</v>
      </c>
      <c r="B413" s="34" t="s">
        <v>445</v>
      </c>
      <c r="C413" s="35" t="s">
        <v>446</v>
      </c>
      <c r="D413" s="34" t="s">
        <v>29</v>
      </c>
      <c r="E413" s="36">
        <v>0.2</v>
      </c>
      <c r="F413" s="36">
        <v>0.02</v>
      </c>
    </row>
    <row r="414" spans="1:7" s="27" customFormat="1" outlineLevel="1" x14ac:dyDescent="0.2">
      <c r="A414" s="37" t="s">
        <v>714</v>
      </c>
      <c r="B414" s="38" t="s">
        <v>493</v>
      </c>
      <c r="C414" s="39" t="s">
        <v>494</v>
      </c>
      <c r="D414" s="38" t="s">
        <v>495</v>
      </c>
      <c r="E414" s="40">
        <v>4</v>
      </c>
      <c r="F414" s="40">
        <v>0.4</v>
      </c>
    </row>
    <row r="415" spans="1:7" s="27" customFormat="1" outlineLevel="1" x14ac:dyDescent="0.2">
      <c r="A415" s="45" t="s">
        <v>715</v>
      </c>
      <c r="B415" s="46" t="s">
        <v>497</v>
      </c>
      <c r="C415" s="47" t="s">
        <v>498</v>
      </c>
      <c r="D415" s="46" t="s">
        <v>33</v>
      </c>
      <c r="E415" s="48">
        <v>4.0000000000000002E-4</v>
      </c>
      <c r="F415" s="48">
        <v>4.0000000000000003E-5</v>
      </c>
    </row>
    <row r="416" spans="1:7" s="27" customFormat="1" outlineLevel="1" x14ac:dyDescent="0.2">
      <c r="A416" s="45" t="s">
        <v>716</v>
      </c>
      <c r="B416" s="46" t="s">
        <v>500</v>
      </c>
      <c r="C416" s="47" t="s">
        <v>501</v>
      </c>
      <c r="D416" s="46" t="s">
        <v>157</v>
      </c>
      <c r="E416" s="48">
        <v>2</v>
      </c>
      <c r="F416" s="48">
        <v>0.2</v>
      </c>
    </row>
    <row r="417" spans="1:7" s="27" customFormat="1" outlineLevel="1" x14ac:dyDescent="0.2">
      <c r="A417" s="45" t="s">
        <v>717</v>
      </c>
      <c r="B417" s="46" t="s">
        <v>503</v>
      </c>
      <c r="C417" s="47" t="s">
        <v>504</v>
      </c>
      <c r="D417" s="46" t="s">
        <v>33</v>
      </c>
      <c r="E417" s="48">
        <v>2.0000000000000001E-4</v>
      </c>
      <c r="F417" s="48">
        <v>2.0000000000000002E-5</v>
      </c>
    </row>
    <row r="418" spans="1:7" s="27" customFormat="1" outlineLevel="1" x14ac:dyDescent="0.2">
      <c r="A418" s="45" t="s">
        <v>718</v>
      </c>
      <c r="B418" s="46" t="s">
        <v>206</v>
      </c>
      <c r="C418" s="47" t="s">
        <v>207</v>
      </c>
      <c r="D418" s="46" t="s">
        <v>33</v>
      </c>
      <c r="E418" s="48">
        <v>1.4E-3</v>
      </c>
      <c r="F418" s="48">
        <v>1.3999999999999999E-4</v>
      </c>
    </row>
    <row r="419" spans="1:7" s="27" customFormat="1" outlineLevel="1" x14ac:dyDescent="0.2">
      <c r="A419" s="45" t="s">
        <v>719</v>
      </c>
      <c r="B419" s="46" t="s">
        <v>209</v>
      </c>
      <c r="C419" s="47" t="s">
        <v>210</v>
      </c>
      <c r="D419" s="46" t="s">
        <v>33</v>
      </c>
      <c r="E419" s="48">
        <v>2E-3</v>
      </c>
      <c r="F419" s="48">
        <v>2.0000000000000001E-4</v>
      </c>
    </row>
    <row r="420" spans="1:7" s="27" customFormat="1" outlineLevel="1" x14ac:dyDescent="0.2">
      <c r="A420" s="45" t="s">
        <v>720</v>
      </c>
      <c r="B420" s="46" t="s">
        <v>516</v>
      </c>
      <c r="C420" s="47" t="s">
        <v>517</v>
      </c>
      <c r="D420" s="46" t="s">
        <v>157</v>
      </c>
      <c r="E420" s="48">
        <v>0.02</v>
      </c>
      <c r="F420" s="48">
        <v>2E-3</v>
      </c>
    </row>
    <row r="421" spans="1:7" s="27" customFormat="1" outlineLevel="1" x14ac:dyDescent="0.2">
      <c r="A421" s="45" t="s">
        <v>721</v>
      </c>
      <c r="B421" s="46" t="s">
        <v>538</v>
      </c>
      <c r="C421" s="47" t="s">
        <v>539</v>
      </c>
      <c r="D421" s="46" t="s">
        <v>33</v>
      </c>
      <c r="E421" s="48">
        <v>6.9999999999999999E-4</v>
      </c>
      <c r="F421" s="48">
        <v>6.9999999999999994E-5</v>
      </c>
    </row>
    <row r="422" spans="1:7" s="27" customFormat="1" outlineLevel="1" x14ac:dyDescent="0.2">
      <c r="A422" s="45" t="s">
        <v>722</v>
      </c>
      <c r="B422" s="46" t="s">
        <v>570</v>
      </c>
      <c r="C422" s="47" t="s">
        <v>571</v>
      </c>
      <c r="D422" s="46" t="s">
        <v>527</v>
      </c>
      <c r="E422" s="48">
        <v>10</v>
      </c>
      <c r="F422" s="48">
        <v>1</v>
      </c>
    </row>
    <row r="423" spans="1:7" s="1" customFormat="1" ht="25.5" x14ac:dyDescent="0.2">
      <c r="A423" s="18" t="s">
        <v>723</v>
      </c>
      <c r="B423" s="19" t="s">
        <v>573</v>
      </c>
      <c r="C423" s="19" t="s">
        <v>574</v>
      </c>
      <c r="D423" s="20" t="s">
        <v>122</v>
      </c>
      <c r="E423" s="320">
        <v>0.02</v>
      </c>
      <c r="F423" s="321"/>
      <c r="G423" s="21"/>
    </row>
    <row r="424" spans="1:7" s="22" customFormat="1" outlineLevel="1" x14ac:dyDescent="0.2">
      <c r="A424" s="23" t="s">
        <v>724</v>
      </c>
      <c r="B424" s="24" t="s">
        <v>16</v>
      </c>
      <c r="C424" s="25" t="s">
        <v>21</v>
      </c>
      <c r="D424" s="24" t="s">
        <v>22</v>
      </c>
      <c r="E424" s="26">
        <v>32.200000000000003</v>
      </c>
      <c r="F424" s="26">
        <v>0.64400000000000002</v>
      </c>
    </row>
    <row r="425" spans="1:7" s="27" customFormat="1" outlineLevel="1" x14ac:dyDescent="0.2">
      <c r="A425" s="37" t="s">
        <v>725</v>
      </c>
      <c r="B425" s="38" t="s">
        <v>418</v>
      </c>
      <c r="C425" s="39" t="s">
        <v>419</v>
      </c>
      <c r="D425" s="38" t="s">
        <v>33</v>
      </c>
      <c r="E425" s="40">
        <v>3.15E-3</v>
      </c>
      <c r="F425" s="40">
        <v>6.3E-5</v>
      </c>
    </row>
    <row r="426" spans="1:7" s="27" customFormat="1" outlineLevel="1" x14ac:dyDescent="0.2">
      <c r="A426" s="45" t="s">
        <v>726</v>
      </c>
      <c r="B426" s="46" t="s">
        <v>578</v>
      </c>
      <c r="C426" s="47" t="s">
        <v>579</v>
      </c>
      <c r="D426" s="46" t="s">
        <v>168</v>
      </c>
      <c r="E426" s="48">
        <v>102</v>
      </c>
      <c r="F426" s="48">
        <v>2.04</v>
      </c>
    </row>
    <row r="427" spans="1:7" s="1" customFormat="1" x14ac:dyDescent="0.2">
      <c r="A427" s="18" t="s">
        <v>727</v>
      </c>
      <c r="B427" s="19" t="s">
        <v>166</v>
      </c>
      <c r="C427" s="19" t="s">
        <v>581</v>
      </c>
      <c r="D427" s="20" t="s">
        <v>168</v>
      </c>
      <c r="E427" s="318">
        <v>2</v>
      </c>
      <c r="F427" s="319"/>
      <c r="G427" s="21"/>
    </row>
    <row r="428" spans="1:7" s="1" customFormat="1" ht="25.5" x14ac:dyDescent="0.2">
      <c r="A428" s="18" t="s">
        <v>728</v>
      </c>
      <c r="B428" s="19" t="s">
        <v>583</v>
      </c>
      <c r="C428" s="19" t="s">
        <v>584</v>
      </c>
      <c r="D428" s="20" t="s">
        <v>122</v>
      </c>
      <c r="E428" s="320">
        <v>0.02</v>
      </c>
      <c r="F428" s="321"/>
      <c r="G428" s="21"/>
    </row>
    <row r="429" spans="1:7" s="22" customFormat="1" outlineLevel="1" x14ac:dyDescent="0.2">
      <c r="A429" s="23" t="s">
        <v>729</v>
      </c>
      <c r="B429" s="24" t="s">
        <v>16</v>
      </c>
      <c r="C429" s="25" t="s">
        <v>21</v>
      </c>
      <c r="D429" s="24" t="s">
        <v>22</v>
      </c>
      <c r="E429" s="26">
        <v>38.1</v>
      </c>
      <c r="F429" s="26">
        <v>0.76200000000000001</v>
      </c>
    </row>
    <row r="430" spans="1:7" s="27" customFormat="1" outlineLevel="1" x14ac:dyDescent="0.2">
      <c r="A430" s="37" t="s">
        <v>730</v>
      </c>
      <c r="B430" s="38" t="s">
        <v>587</v>
      </c>
      <c r="C430" s="39" t="s">
        <v>588</v>
      </c>
      <c r="D430" s="38" t="s">
        <v>157</v>
      </c>
      <c r="E430" s="40">
        <v>1.5</v>
      </c>
      <c r="F430" s="40">
        <v>0.03</v>
      </c>
    </row>
    <row r="431" spans="1:7" s="27" customFormat="1" outlineLevel="1" x14ac:dyDescent="0.2">
      <c r="A431" s="45" t="s">
        <v>731</v>
      </c>
      <c r="B431" s="46" t="s">
        <v>418</v>
      </c>
      <c r="C431" s="47" t="s">
        <v>419</v>
      </c>
      <c r="D431" s="46" t="s">
        <v>33</v>
      </c>
      <c r="E431" s="48">
        <v>3.15E-3</v>
      </c>
      <c r="F431" s="48">
        <v>6.3E-5</v>
      </c>
    </row>
    <row r="432" spans="1:7" s="27" customFormat="1" outlineLevel="1" x14ac:dyDescent="0.2">
      <c r="A432" s="45" t="s">
        <v>732</v>
      </c>
      <c r="B432" s="46" t="s">
        <v>578</v>
      </c>
      <c r="C432" s="47" t="s">
        <v>579</v>
      </c>
      <c r="D432" s="46" t="s">
        <v>168</v>
      </c>
      <c r="E432" s="48">
        <v>102</v>
      </c>
      <c r="F432" s="48">
        <v>2.04</v>
      </c>
    </row>
    <row r="433" spans="1:7" s="27" customFormat="1" ht="24" outlineLevel="1" x14ac:dyDescent="0.2">
      <c r="A433" s="45" t="s">
        <v>733</v>
      </c>
      <c r="B433" s="46" t="s">
        <v>592</v>
      </c>
      <c r="C433" s="47" t="s">
        <v>593</v>
      </c>
      <c r="D433" s="46" t="s">
        <v>157</v>
      </c>
      <c r="E433" s="48">
        <v>0.42</v>
      </c>
      <c r="F433" s="48">
        <v>8.3999999999999995E-3</v>
      </c>
    </row>
    <row r="434" spans="1:7" s="1" customFormat="1" x14ac:dyDescent="0.2">
      <c r="A434" s="18" t="s">
        <v>734</v>
      </c>
      <c r="B434" s="19" t="s">
        <v>166</v>
      </c>
      <c r="C434" s="19" t="s">
        <v>595</v>
      </c>
      <c r="D434" s="20" t="s">
        <v>168</v>
      </c>
      <c r="E434" s="318">
        <v>2</v>
      </c>
      <c r="F434" s="319"/>
      <c r="G434" s="21"/>
    </row>
    <row r="435" spans="1:7" s="1" customFormat="1" x14ac:dyDescent="0.2">
      <c r="A435" s="18" t="s">
        <v>735</v>
      </c>
      <c r="B435" s="19" t="s">
        <v>166</v>
      </c>
      <c r="C435" s="19" t="s">
        <v>597</v>
      </c>
      <c r="D435" s="20" t="s">
        <v>598</v>
      </c>
      <c r="E435" s="318">
        <v>1</v>
      </c>
      <c r="F435" s="319"/>
      <c r="G435" s="21"/>
    </row>
    <row r="436" spans="1:7" s="1" customFormat="1" x14ac:dyDescent="0.2">
      <c r="A436" s="18" t="s">
        <v>736</v>
      </c>
      <c r="B436" s="19" t="s">
        <v>166</v>
      </c>
      <c r="C436" s="19" t="s">
        <v>600</v>
      </c>
      <c r="D436" s="20" t="s">
        <v>168</v>
      </c>
      <c r="E436" s="318">
        <v>1</v>
      </c>
      <c r="F436" s="319"/>
      <c r="G436" s="21"/>
    </row>
    <row r="437" spans="1:7" s="1" customFormat="1" ht="51" x14ac:dyDescent="0.2">
      <c r="A437" s="18" t="s">
        <v>737</v>
      </c>
      <c r="B437" s="19" t="s">
        <v>602</v>
      </c>
      <c r="C437" s="19" t="s">
        <v>603</v>
      </c>
      <c r="D437" s="20" t="s">
        <v>604</v>
      </c>
      <c r="E437" s="320">
        <v>0.04</v>
      </c>
      <c r="F437" s="321"/>
      <c r="G437" s="21"/>
    </row>
    <row r="438" spans="1:7" s="22" customFormat="1" outlineLevel="1" x14ac:dyDescent="0.2">
      <c r="A438" s="23" t="s">
        <v>738</v>
      </c>
      <c r="B438" s="24" t="s">
        <v>16</v>
      </c>
      <c r="C438" s="25" t="s">
        <v>21</v>
      </c>
      <c r="D438" s="24" t="s">
        <v>22</v>
      </c>
      <c r="E438" s="26">
        <v>78.56</v>
      </c>
      <c r="F438" s="26">
        <v>3.1423999999999999</v>
      </c>
    </row>
    <row r="439" spans="1:7" s="27" customFormat="1" outlineLevel="1" x14ac:dyDescent="0.2">
      <c r="A439" s="37" t="s">
        <v>739</v>
      </c>
      <c r="B439" s="38" t="s">
        <v>607</v>
      </c>
      <c r="C439" s="39" t="s">
        <v>608</v>
      </c>
      <c r="D439" s="38" t="s">
        <v>168</v>
      </c>
      <c r="E439" s="40">
        <v>100</v>
      </c>
      <c r="F439" s="40">
        <v>4</v>
      </c>
    </row>
    <row r="440" spans="1:7" s="1" customFormat="1" ht="13.5" thickBot="1" x14ac:dyDescent="0.25">
      <c r="A440" s="322"/>
      <c r="B440" s="323"/>
      <c r="C440" s="323"/>
      <c r="D440" s="323"/>
      <c r="E440" s="323"/>
      <c r="F440" s="324"/>
      <c r="G440" s="2"/>
    </row>
    <row r="441" spans="1:7" s="1" customFormat="1" ht="13.5" thickTop="1" x14ac:dyDescent="0.2">
      <c r="A441" s="325" t="s">
        <v>740</v>
      </c>
      <c r="B441" s="326"/>
      <c r="C441" s="326"/>
      <c r="D441" s="49"/>
      <c r="E441" s="50"/>
      <c r="F441" s="51"/>
      <c r="G441" s="21"/>
    </row>
    <row r="442" spans="1:7" s="1" customFormat="1" x14ac:dyDescent="0.2">
      <c r="A442" s="313"/>
      <c r="B442" s="314"/>
      <c r="C442" s="314"/>
      <c r="D442" s="314"/>
      <c r="E442" s="314"/>
      <c r="F442" s="315"/>
      <c r="G442" s="2"/>
    </row>
    <row r="443" spans="1:7" s="1" customFormat="1" x14ac:dyDescent="0.2">
      <c r="A443" s="52"/>
      <c r="B443" s="53"/>
      <c r="C443" s="54" t="s">
        <v>741</v>
      </c>
      <c r="D443" s="55"/>
      <c r="E443" s="56"/>
      <c r="F443" s="57"/>
      <c r="G443" s="2"/>
    </row>
    <row r="444" spans="1:7" s="1" customFormat="1" x14ac:dyDescent="0.2">
      <c r="A444" s="58" t="s">
        <v>16</v>
      </c>
      <c r="B444" s="59" t="s">
        <v>16</v>
      </c>
      <c r="C444" s="59" t="s">
        <v>21</v>
      </c>
      <c r="D444" s="60" t="s">
        <v>22</v>
      </c>
      <c r="E444" s="61"/>
      <c r="F444" s="61">
        <v>619.83230000000003</v>
      </c>
      <c r="G444" s="2"/>
    </row>
    <row r="445" spans="1:7" s="1" customFormat="1" x14ac:dyDescent="0.2">
      <c r="A445" s="58" t="s">
        <v>34</v>
      </c>
      <c r="B445" s="59" t="s">
        <v>24</v>
      </c>
      <c r="C445" s="59" t="s">
        <v>25</v>
      </c>
      <c r="D445" s="60" t="s">
        <v>22</v>
      </c>
      <c r="E445" s="61"/>
      <c r="F445" s="61">
        <v>3.3753000000000002</v>
      </c>
      <c r="G445" s="2"/>
    </row>
    <row r="446" spans="1:7" s="1" customFormat="1" x14ac:dyDescent="0.2">
      <c r="A446" s="52"/>
      <c r="B446" s="53"/>
      <c r="C446" s="54" t="s">
        <v>742</v>
      </c>
      <c r="D446" s="55"/>
      <c r="E446" s="56"/>
      <c r="F446" s="57"/>
      <c r="G446" s="2"/>
    </row>
    <row r="447" spans="1:7" s="1" customFormat="1" x14ac:dyDescent="0.2">
      <c r="A447" s="58" t="s">
        <v>24</v>
      </c>
      <c r="B447" s="59" t="s">
        <v>386</v>
      </c>
      <c r="C447" s="59" t="s">
        <v>387</v>
      </c>
      <c r="D447" s="60" t="s">
        <v>29</v>
      </c>
      <c r="E447" s="61"/>
      <c r="F447" s="61">
        <v>0.11149199999999999</v>
      </c>
      <c r="G447" s="2"/>
    </row>
    <row r="448" spans="1:7" s="1" customFormat="1" x14ac:dyDescent="0.2">
      <c r="A448" s="58" t="s">
        <v>63</v>
      </c>
      <c r="B448" s="59" t="s">
        <v>220</v>
      </c>
      <c r="C448" s="59" t="s">
        <v>221</v>
      </c>
      <c r="D448" s="60" t="s">
        <v>29</v>
      </c>
      <c r="E448" s="61"/>
      <c r="F448" s="61">
        <v>5.9160000000000004</v>
      </c>
      <c r="G448" s="2"/>
    </row>
    <row r="449" spans="1:7" s="1" customFormat="1" x14ac:dyDescent="0.2">
      <c r="A449" s="58" t="s">
        <v>72</v>
      </c>
      <c r="B449" s="59" t="s">
        <v>445</v>
      </c>
      <c r="C449" s="59" t="s">
        <v>446</v>
      </c>
      <c r="D449" s="60" t="s">
        <v>29</v>
      </c>
      <c r="E449" s="61"/>
      <c r="F449" s="61">
        <v>0.512965</v>
      </c>
      <c r="G449" s="2"/>
    </row>
    <row r="450" spans="1:7" s="1" customFormat="1" ht="24" x14ac:dyDescent="0.2">
      <c r="A450" s="58" t="s">
        <v>79</v>
      </c>
      <c r="B450" s="59" t="s">
        <v>84</v>
      </c>
      <c r="C450" s="59" t="s">
        <v>85</v>
      </c>
      <c r="D450" s="60" t="s">
        <v>29</v>
      </c>
      <c r="E450" s="61"/>
      <c r="F450" s="61">
        <v>0.52176599999999995</v>
      </c>
      <c r="G450" s="2"/>
    </row>
    <row r="451" spans="1:7" s="1" customFormat="1" ht="24" x14ac:dyDescent="0.2">
      <c r="A451" s="58" t="s">
        <v>90</v>
      </c>
      <c r="B451" s="59" t="s">
        <v>304</v>
      </c>
      <c r="C451" s="59" t="s">
        <v>85</v>
      </c>
      <c r="D451" s="60" t="s">
        <v>29</v>
      </c>
      <c r="E451" s="61"/>
      <c r="F451" s="61">
        <v>0.42220000000000002</v>
      </c>
      <c r="G451" s="2"/>
    </row>
    <row r="452" spans="1:7" s="1" customFormat="1" x14ac:dyDescent="0.2">
      <c r="A452" s="58" t="s">
        <v>98</v>
      </c>
      <c r="B452" s="59" t="s">
        <v>333</v>
      </c>
      <c r="C452" s="59" t="s">
        <v>334</v>
      </c>
      <c r="D452" s="60" t="s">
        <v>29</v>
      </c>
      <c r="E452" s="61"/>
      <c r="F452" s="61">
        <v>6.4842000000000004</v>
      </c>
      <c r="G452" s="2"/>
    </row>
    <row r="453" spans="1:7" s="1" customFormat="1" x14ac:dyDescent="0.2">
      <c r="A453" s="58" t="s">
        <v>105</v>
      </c>
      <c r="B453" s="59" t="s">
        <v>348</v>
      </c>
      <c r="C453" s="59" t="s">
        <v>349</v>
      </c>
      <c r="D453" s="60" t="s">
        <v>29</v>
      </c>
      <c r="E453" s="61"/>
      <c r="F453" s="61">
        <v>1.2857000000000001</v>
      </c>
      <c r="G453" s="2"/>
    </row>
    <row r="454" spans="1:7" s="1" customFormat="1" ht="24" x14ac:dyDescent="0.2">
      <c r="A454" s="58" t="s">
        <v>112</v>
      </c>
      <c r="B454" s="59" t="s">
        <v>87</v>
      </c>
      <c r="C454" s="59" t="s">
        <v>88</v>
      </c>
      <c r="D454" s="60" t="s">
        <v>29</v>
      </c>
      <c r="E454" s="61"/>
      <c r="F454" s="61">
        <v>1.0435000000000001</v>
      </c>
      <c r="G454" s="2"/>
    </row>
    <row r="455" spans="1:7" s="1" customFormat="1" x14ac:dyDescent="0.2">
      <c r="A455" s="58" t="s">
        <v>119</v>
      </c>
      <c r="B455" s="59" t="s">
        <v>27</v>
      </c>
      <c r="C455" s="59" t="s">
        <v>28</v>
      </c>
      <c r="D455" s="60" t="s">
        <v>29</v>
      </c>
      <c r="E455" s="61"/>
      <c r="F455" s="61">
        <v>0.63222800000000001</v>
      </c>
      <c r="G455" s="2"/>
    </row>
    <row r="456" spans="1:7" s="1" customFormat="1" x14ac:dyDescent="0.2">
      <c r="A456" s="58" t="s">
        <v>126</v>
      </c>
      <c r="B456" s="59" t="s">
        <v>318</v>
      </c>
      <c r="C456" s="59" t="s">
        <v>319</v>
      </c>
      <c r="D456" s="60" t="s">
        <v>29</v>
      </c>
      <c r="E456" s="61"/>
      <c r="F456" s="61">
        <v>2.3536000000000001E-2</v>
      </c>
      <c r="G456" s="2"/>
    </row>
    <row r="457" spans="1:7" s="1" customFormat="1" x14ac:dyDescent="0.2">
      <c r="A457" s="58" t="s">
        <v>132</v>
      </c>
      <c r="B457" s="59" t="s">
        <v>409</v>
      </c>
      <c r="C457" s="59" t="s">
        <v>410</v>
      </c>
      <c r="D457" s="60" t="s">
        <v>29</v>
      </c>
      <c r="E457" s="61"/>
      <c r="F457" s="61">
        <v>4.8025000000000002</v>
      </c>
      <c r="G457" s="2"/>
    </row>
    <row r="458" spans="1:7" s="1" customFormat="1" x14ac:dyDescent="0.2">
      <c r="A458" s="58" t="s">
        <v>138</v>
      </c>
      <c r="B458" s="59" t="s">
        <v>352</v>
      </c>
      <c r="C458" s="59" t="s">
        <v>353</v>
      </c>
      <c r="D458" s="60" t="s">
        <v>29</v>
      </c>
      <c r="E458" s="61"/>
      <c r="F458" s="61">
        <v>0.44130000000000003</v>
      </c>
      <c r="G458" s="2"/>
    </row>
    <row r="459" spans="1:7" s="1" customFormat="1" ht="24" x14ac:dyDescent="0.2">
      <c r="A459" s="58" t="s">
        <v>145</v>
      </c>
      <c r="B459" s="59" t="s">
        <v>284</v>
      </c>
      <c r="C459" s="59" t="s">
        <v>285</v>
      </c>
      <c r="D459" s="60" t="s">
        <v>29</v>
      </c>
      <c r="E459" s="61"/>
      <c r="F459" s="61">
        <v>3.1519999999999999E-2</v>
      </c>
      <c r="G459" s="2"/>
    </row>
    <row r="460" spans="1:7" s="1" customFormat="1" x14ac:dyDescent="0.2">
      <c r="A460" s="58" t="s">
        <v>165</v>
      </c>
      <c r="B460" s="59" t="s">
        <v>470</v>
      </c>
      <c r="C460" s="59" t="s">
        <v>42</v>
      </c>
      <c r="D460" s="60" t="s">
        <v>29</v>
      </c>
      <c r="E460" s="61"/>
      <c r="F460" s="61">
        <v>4.65E-2</v>
      </c>
      <c r="G460" s="2"/>
    </row>
    <row r="461" spans="1:7" s="1" customFormat="1" x14ac:dyDescent="0.2">
      <c r="A461" s="58" t="s">
        <v>169</v>
      </c>
      <c r="B461" s="59" t="s">
        <v>41</v>
      </c>
      <c r="C461" s="59" t="s">
        <v>42</v>
      </c>
      <c r="D461" s="60" t="s">
        <v>29</v>
      </c>
      <c r="E461" s="61"/>
      <c r="F461" s="61">
        <v>0.62629800000000002</v>
      </c>
      <c r="G461" s="2"/>
    </row>
    <row r="462" spans="1:7" s="1" customFormat="1" x14ac:dyDescent="0.2">
      <c r="A462" s="58" t="s">
        <v>171</v>
      </c>
      <c r="B462" s="59" t="s">
        <v>53</v>
      </c>
      <c r="C462" s="59" t="s">
        <v>54</v>
      </c>
      <c r="D462" s="60" t="s">
        <v>29</v>
      </c>
      <c r="E462" s="61"/>
      <c r="F462" s="61">
        <v>1.0488</v>
      </c>
      <c r="G462" s="2"/>
    </row>
    <row r="463" spans="1:7" s="1" customFormat="1" x14ac:dyDescent="0.2">
      <c r="A463" s="58" t="s">
        <v>173</v>
      </c>
      <c r="B463" s="59" t="s">
        <v>70</v>
      </c>
      <c r="C463" s="59" t="s">
        <v>71</v>
      </c>
      <c r="D463" s="60" t="s">
        <v>29</v>
      </c>
      <c r="E463" s="61"/>
      <c r="F463" s="61">
        <v>4.5955000000000004</v>
      </c>
      <c r="G463" s="2"/>
    </row>
    <row r="464" spans="1:7" s="1" customFormat="1" x14ac:dyDescent="0.2">
      <c r="A464" s="58" t="s">
        <v>175</v>
      </c>
      <c r="B464" s="59" t="s">
        <v>306</v>
      </c>
      <c r="C464" s="59" t="s">
        <v>307</v>
      </c>
      <c r="D464" s="60" t="s">
        <v>29</v>
      </c>
      <c r="E464" s="61"/>
      <c r="F464" s="61">
        <v>0.84440000000000004</v>
      </c>
      <c r="G464" s="2"/>
    </row>
    <row r="465" spans="1:7" s="1" customFormat="1" x14ac:dyDescent="0.2">
      <c r="A465" s="58" t="s">
        <v>177</v>
      </c>
      <c r="B465" s="59" t="s">
        <v>288</v>
      </c>
      <c r="C465" s="59" t="s">
        <v>289</v>
      </c>
      <c r="D465" s="60" t="s">
        <v>29</v>
      </c>
      <c r="E465" s="61"/>
      <c r="F465" s="61">
        <v>0.78012000000000004</v>
      </c>
      <c r="G465" s="2"/>
    </row>
    <row r="466" spans="1:7" s="1" customFormat="1" x14ac:dyDescent="0.2">
      <c r="A466" s="58" t="s">
        <v>179</v>
      </c>
      <c r="B466" s="59" t="s">
        <v>390</v>
      </c>
      <c r="C466" s="59" t="s">
        <v>391</v>
      </c>
      <c r="D466" s="60" t="s">
        <v>29</v>
      </c>
      <c r="E466" s="61"/>
      <c r="F466" s="61">
        <v>0.45895200000000003</v>
      </c>
      <c r="G466" s="2"/>
    </row>
    <row r="467" spans="1:7" s="1" customFormat="1" x14ac:dyDescent="0.2">
      <c r="A467" s="52"/>
      <c r="B467" s="53"/>
      <c r="C467" s="54" t="s">
        <v>743</v>
      </c>
      <c r="D467" s="55"/>
      <c r="E467" s="56"/>
      <c r="F467" s="57"/>
      <c r="G467" s="2"/>
    </row>
    <row r="468" spans="1:7" s="1" customFormat="1" x14ac:dyDescent="0.2">
      <c r="A468" s="58" t="s">
        <v>181</v>
      </c>
      <c r="B468" s="59" t="s">
        <v>152</v>
      </c>
      <c r="C468" s="59" t="s">
        <v>153</v>
      </c>
      <c r="D468" s="60" t="s">
        <v>58</v>
      </c>
      <c r="E468" s="61"/>
      <c r="F468" s="61">
        <v>1.2897000000000001</v>
      </c>
      <c r="G468" s="2"/>
    </row>
    <row r="469" spans="1:7" s="1" customFormat="1" x14ac:dyDescent="0.2">
      <c r="A469" s="58" t="s">
        <v>191</v>
      </c>
      <c r="B469" s="59" t="s">
        <v>152</v>
      </c>
      <c r="C469" s="59" t="s">
        <v>153</v>
      </c>
      <c r="D469" s="60" t="s">
        <v>58</v>
      </c>
      <c r="E469" s="61"/>
      <c r="F469" s="61">
        <v>0.59099999999999997</v>
      </c>
      <c r="G469" s="2"/>
    </row>
    <row r="470" spans="1:7" s="1" customFormat="1" x14ac:dyDescent="0.2">
      <c r="A470" s="58" t="s">
        <v>193</v>
      </c>
      <c r="B470" s="59" t="s">
        <v>412</v>
      </c>
      <c r="C470" s="59" t="s">
        <v>413</v>
      </c>
      <c r="D470" s="60" t="s">
        <v>58</v>
      </c>
      <c r="E470" s="61"/>
      <c r="F470" s="61">
        <v>1.3306</v>
      </c>
      <c r="G470" s="2"/>
    </row>
    <row r="471" spans="1:7" s="1" customFormat="1" x14ac:dyDescent="0.2">
      <c r="A471" s="58" t="s">
        <v>195</v>
      </c>
      <c r="B471" s="59" t="s">
        <v>429</v>
      </c>
      <c r="C471" s="59" t="s">
        <v>430</v>
      </c>
      <c r="D471" s="60" t="s">
        <v>58</v>
      </c>
      <c r="E471" s="61"/>
      <c r="F471" s="61">
        <v>0.74399999999999999</v>
      </c>
      <c r="G471" s="2"/>
    </row>
    <row r="472" spans="1:7" s="1" customFormat="1" x14ac:dyDescent="0.2">
      <c r="A472" s="58" t="s">
        <v>197</v>
      </c>
      <c r="B472" s="59" t="s">
        <v>449</v>
      </c>
      <c r="C472" s="59" t="s">
        <v>450</v>
      </c>
      <c r="D472" s="60" t="s">
        <v>33</v>
      </c>
      <c r="E472" s="61"/>
      <c r="F472" s="61">
        <v>0.11508699999999999</v>
      </c>
      <c r="G472" s="2"/>
    </row>
    <row r="473" spans="1:7" s="1" customFormat="1" x14ac:dyDescent="0.2">
      <c r="A473" s="58" t="s">
        <v>215</v>
      </c>
      <c r="B473" s="59" t="s">
        <v>337</v>
      </c>
      <c r="C473" s="59" t="s">
        <v>338</v>
      </c>
      <c r="D473" s="60" t="s">
        <v>58</v>
      </c>
      <c r="E473" s="61"/>
      <c r="F473" s="61">
        <v>6.0016999999999996</v>
      </c>
      <c r="G473" s="2"/>
    </row>
    <row r="474" spans="1:7" s="1" customFormat="1" x14ac:dyDescent="0.2">
      <c r="A474" s="58" t="s">
        <v>242</v>
      </c>
      <c r="B474" s="59" t="s">
        <v>356</v>
      </c>
      <c r="C474" s="59" t="s">
        <v>357</v>
      </c>
      <c r="D474" s="60" t="s">
        <v>33</v>
      </c>
      <c r="E474" s="61"/>
      <c r="F474" s="61">
        <v>2.3540000000000002E-3</v>
      </c>
      <c r="G474" s="2"/>
    </row>
    <row r="475" spans="1:7" s="1" customFormat="1" x14ac:dyDescent="0.2">
      <c r="A475" s="58" t="s">
        <v>244</v>
      </c>
      <c r="B475" s="59" t="s">
        <v>359</v>
      </c>
      <c r="C475" s="59" t="s">
        <v>360</v>
      </c>
      <c r="D475" s="60" t="s">
        <v>33</v>
      </c>
      <c r="E475" s="61"/>
      <c r="F475" s="61">
        <v>4.6189000000000001E-2</v>
      </c>
      <c r="G475" s="2"/>
    </row>
    <row r="476" spans="1:7" s="1" customFormat="1" x14ac:dyDescent="0.2">
      <c r="A476" s="58" t="s">
        <v>246</v>
      </c>
      <c r="B476" s="59" t="s">
        <v>362</v>
      </c>
      <c r="C476" s="59" t="s">
        <v>363</v>
      </c>
      <c r="D476" s="60" t="s">
        <v>33</v>
      </c>
      <c r="E476" s="61"/>
      <c r="F476" s="61">
        <v>5.5900000000000004E-3</v>
      </c>
      <c r="G476" s="2"/>
    </row>
    <row r="477" spans="1:7" s="1" customFormat="1" x14ac:dyDescent="0.2">
      <c r="A477" s="58" t="s">
        <v>248</v>
      </c>
      <c r="B477" s="59" t="s">
        <v>415</v>
      </c>
      <c r="C477" s="59" t="s">
        <v>416</v>
      </c>
      <c r="D477" s="60" t="s">
        <v>33</v>
      </c>
      <c r="E477" s="61"/>
      <c r="F477" s="61">
        <v>6.2000000000000003E-5</v>
      </c>
      <c r="G477" s="2"/>
    </row>
    <row r="478" spans="1:7" s="1" customFormat="1" x14ac:dyDescent="0.2">
      <c r="A478" s="58" t="s">
        <v>250</v>
      </c>
      <c r="B478" s="59" t="s">
        <v>493</v>
      </c>
      <c r="C478" s="59" t="s">
        <v>494</v>
      </c>
      <c r="D478" s="60" t="s">
        <v>495</v>
      </c>
      <c r="E478" s="61"/>
      <c r="F478" s="61">
        <v>5.6</v>
      </c>
      <c r="G478" s="2"/>
    </row>
    <row r="479" spans="1:7" s="1" customFormat="1" x14ac:dyDescent="0.2">
      <c r="A479" s="58" t="s">
        <v>252</v>
      </c>
      <c r="B479" s="59" t="s">
        <v>224</v>
      </c>
      <c r="C479" s="59" t="s">
        <v>225</v>
      </c>
      <c r="D479" s="60" t="s">
        <v>33</v>
      </c>
      <c r="E479" s="61"/>
      <c r="F479" s="61">
        <v>4.4299999999999998E-4</v>
      </c>
      <c r="G479" s="2"/>
    </row>
    <row r="480" spans="1:7" s="1" customFormat="1" x14ac:dyDescent="0.2">
      <c r="A480" s="58" t="s">
        <v>254</v>
      </c>
      <c r="B480" s="59" t="s">
        <v>587</v>
      </c>
      <c r="C480" s="59" t="s">
        <v>588</v>
      </c>
      <c r="D480" s="60" t="s">
        <v>157</v>
      </c>
      <c r="E480" s="61"/>
      <c r="F480" s="61">
        <v>0.06</v>
      </c>
      <c r="G480" s="2"/>
    </row>
    <row r="481" spans="1:7" s="1" customFormat="1" x14ac:dyDescent="0.2">
      <c r="A481" s="58" t="s">
        <v>256</v>
      </c>
      <c r="B481" s="59" t="s">
        <v>227</v>
      </c>
      <c r="C481" s="59" t="s">
        <v>228</v>
      </c>
      <c r="D481" s="60" t="s">
        <v>157</v>
      </c>
      <c r="E481" s="61"/>
      <c r="F481" s="61">
        <v>1.2700000000000001E-3</v>
      </c>
      <c r="G481" s="2"/>
    </row>
    <row r="482" spans="1:7" s="1" customFormat="1" x14ac:dyDescent="0.2">
      <c r="A482" s="58" t="s">
        <v>258</v>
      </c>
      <c r="B482" s="59" t="s">
        <v>418</v>
      </c>
      <c r="C482" s="59" t="s">
        <v>419</v>
      </c>
      <c r="D482" s="60" t="s">
        <v>33</v>
      </c>
      <c r="E482" s="61"/>
      <c r="F482" s="61">
        <v>5.5389999999999997E-3</v>
      </c>
      <c r="G482" s="2"/>
    </row>
    <row r="483" spans="1:7" s="1" customFormat="1" ht="24" x14ac:dyDescent="0.2">
      <c r="A483" s="58" t="s">
        <v>270</v>
      </c>
      <c r="B483" s="59" t="s">
        <v>432</v>
      </c>
      <c r="C483" s="59" t="s">
        <v>433</v>
      </c>
      <c r="D483" s="60" t="s">
        <v>324</v>
      </c>
      <c r="E483" s="61"/>
      <c r="F483" s="61">
        <v>37.200000000000003</v>
      </c>
      <c r="G483" s="2"/>
    </row>
    <row r="484" spans="1:7" s="1" customFormat="1" ht="24" x14ac:dyDescent="0.2">
      <c r="A484" s="58" t="s">
        <v>272</v>
      </c>
      <c r="B484" s="59" t="s">
        <v>394</v>
      </c>
      <c r="C484" s="59" t="s">
        <v>395</v>
      </c>
      <c r="D484" s="60" t="s">
        <v>324</v>
      </c>
      <c r="E484" s="61"/>
      <c r="F484" s="61">
        <v>30.008400000000002</v>
      </c>
      <c r="G484" s="2"/>
    </row>
    <row r="485" spans="1:7" s="1" customFormat="1" x14ac:dyDescent="0.2">
      <c r="A485" s="58" t="s">
        <v>274</v>
      </c>
      <c r="B485" s="59" t="s">
        <v>497</v>
      </c>
      <c r="C485" s="59" t="s">
        <v>498</v>
      </c>
      <c r="D485" s="60" t="s">
        <v>33</v>
      </c>
      <c r="E485" s="61"/>
      <c r="F485" s="61">
        <v>3.3199999999999999E-4</v>
      </c>
      <c r="G485" s="2"/>
    </row>
    <row r="486" spans="1:7" s="1" customFormat="1" x14ac:dyDescent="0.2">
      <c r="A486" s="58" t="s">
        <v>276</v>
      </c>
      <c r="B486" s="59" t="s">
        <v>472</v>
      </c>
      <c r="C486" s="59" t="s">
        <v>473</v>
      </c>
      <c r="D486" s="60" t="s">
        <v>33</v>
      </c>
      <c r="E486" s="61"/>
      <c r="F486" s="61">
        <v>2.9295000000000002E-2</v>
      </c>
      <c r="G486" s="2"/>
    </row>
    <row r="487" spans="1:7" s="1" customFormat="1" x14ac:dyDescent="0.2">
      <c r="A487" s="58" t="s">
        <v>278</v>
      </c>
      <c r="B487" s="59" t="s">
        <v>397</v>
      </c>
      <c r="C487" s="59" t="s">
        <v>398</v>
      </c>
      <c r="D487" s="60" t="s">
        <v>157</v>
      </c>
      <c r="E487" s="61"/>
      <c r="F487" s="61">
        <v>132.38999999999999</v>
      </c>
      <c r="G487" s="2"/>
    </row>
    <row r="488" spans="1:7" s="1" customFormat="1" x14ac:dyDescent="0.2">
      <c r="A488" s="58" t="s">
        <v>294</v>
      </c>
      <c r="B488" s="59" t="s">
        <v>452</v>
      </c>
      <c r="C488" s="59" t="s">
        <v>453</v>
      </c>
      <c r="D488" s="60" t="s">
        <v>33</v>
      </c>
      <c r="E488" s="61"/>
      <c r="F488" s="61">
        <v>8.3700000000000007E-3</v>
      </c>
      <c r="G488" s="2"/>
    </row>
    <row r="489" spans="1:7" s="1" customFormat="1" x14ac:dyDescent="0.2">
      <c r="A489" s="58" t="s">
        <v>296</v>
      </c>
      <c r="B489" s="59" t="s">
        <v>365</v>
      </c>
      <c r="C489" s="59" t="s">
        <v>366</v>
      </c>
      <c r="D489" s="60" t="s">
        <v>33</v>
      </c>
      <c r="E489" s="61"/>
      <c r="F489" s="61">
        <v>1.6768999999999999E-2</v>
      </c>
      <c r="G489" s="2"/>
    </row>
    <row r="490" spans="1:7" s="1" customFormat="1" x14ac:dyDescent="0.2">
      <c r="A490" s="58" t="s">
        <v>298</v>
      </c>
      <c r="B490" s="59" t="s">
        <v>500</v>
      </c>
      <c r="C490" s="59" t="s">
        <v>501</v>
      </c>
      <c r="D490" s="60" t="s">
        <v>157</v>
      </c>
      <c r="E490" s="61"/>
      <c r="F490" s="61">
        <v>3.04</v>
      </c>
      <c r="G490" s="2"/>
    </row>
    <row r="491" spans="1:7" s="1" customFormat="1" x14ac:dyDescent="0.2">
      <c r="A491" s="58" t="s">
        <v>308</v>
      </c>
      <c r="B491" s="59" t="s">
        <v>503</v>
      </c>
      <c r="C491" s="59" t="s">
        <v>504</v>
      </c>
      <c r="D491" s="60" t="s">
        <v>33</v>
      </c>
      <c r="E491" s="61"/>
      <c r="F491" s="61">
        <v>1.36E-4</v>
      </c>
      <c r="G491" s="2"/>
    </row>
    <row r="492" spans="1:7" s="1" customFormat="1" x14ac:dyDescent="0.2">
      <c r="A492" s="58" t="s">
        <v>311</v>
      </c>
      <c r="B492" s="59" t="s">
        <v>230</v>
      </c>
      <c r="C492" s="59" t="s">
        <v>231</v>
      </c>
      <c r="D492" s="60" t="s">
        <v>157</v>
      </c>
      <c r="E492" s="61"/>
      <c r="F492" s="61">
        <v>0.123</v>
      </c>
      <c r="G492" s="2"/>
    </row>
    <row r="493" spans="1:7" s="1" customFormat="1" x14ac:dyDescent="0.2">
      <c r="A493" s="58" t="s">
        <v>328</v>
      </c>
      <c r="B493" s="59" t="s">
        <v>506</v>
      </c>
      <c r="C493" s="59" t="s">
        <v>507</v>
      </c>
      <c r="D493" s="60" t="s">
        <v>33</v>
      </c>
      <c r="E493" s="61"/>
      <c r="F493" s="61">
        <v>4.8000000000000001E-4</v>
      </c>
      <c r="G493" s="2"/>
    </row>
    <row r="494" spans="1:7" s="1" customFormat="1" x14ac:dyDescent="0.2">
      <c r="A494" s="58" t="s">
        <v>342</v>
      </c>
      <c r="B494" s="59" t="s">
        <v>475</v>
      </c>
      <c r="C494" s="59" t="s">
        <v>476</v>
      </c>
      <c r="D494" s="60" t="s">
        <v>33</v>
      </c>
      <c r="E494" s="61"/>
      <c r="F494" s="61">
        <v>2.3249999999999998E-3</v>
      </c>
      <c r="G494" s="2"/>
    </row>
    <row r="495" spans="1:7" s="1" customFormat="1" ht="24" x14ac:dyDescent="0.2">
      <c r="A495" s="58" t="s">
        <v>373</v>
      </c>
      <c r="B495" s="59" t="s">
        <v>509</v>
      </c>
      <c r="C495" s="59" t="s">
        <v>510</v>
      </c>
      <c r="D495" s="60" t="s">
        <v>33</v>
      </c>
      <c r="E495" s="61"/>
      <c r="F495" s="61">
        <v>2.9999999999999997E-4</v>
      </c>
      <c r="G495" s="2"/>
    </row>
    <row r="496" spans="1:7" s="1" customFormat="1" x14ac:dyDescent="0.2">
      <c r="A496" s="58" t="s">
        <v>379</v>
      </c>
      <c r="B496" s="59" t="s">
        <v>512</v>
      </c>
      <c r="C496" s="59" t="s">
        <v>513</v>
      </c>
      <c r="D496" s="60" t="s">
        <v>157</v>
      </c>
      <c r="E496" s="61"/>
      <c r="F496" s="61">
        <v>0.48</v>
      </c>
      <c r="G496" s="2"/>
    </row>
    <row r="497" spans="1:7" s="1" customFormat="1" x14ac:dyDescent="0.2">
      <c r="A497" s="58" t="s">
        <v>403</v>
      </c>
      <c r="B497" s="59" t="s">
        <v>421</v>
      </c>
      <c r="C497" s="59" t="s">
        <v>422</v>
      </c>
      <c r="D497" s="60" t="s">
        <v>324</v>
      </c>
      <c r="E497" s="61"/>
      <c r="F497" s="61">
        <v>2.4409000000000001</v>
      </c>
      <c r="G497" s="2"/>
    </row>
    <row r="498" spans="1:7" s="1" customFormat="1" x14ac:dyDescent="0.2">
      <c r="A498" s="58" t="s">
        <v>423</v>
      </c>
      <c r="B498" s="59" t="s">
        <v>56</v>
      </c>
      <c r="C498" s="59" t="s">
        <v>57</v>
      </c>
      <c r="D498" s="60" t="s">
        <v>58</v>
      </c>
      <c r="E498" s="61"/>
      <c r="F498" s="61">
        <v>0.87031999999999998</v>
      </c>
      <c r="G498" s="2"/>
    </row>
    <row r="499" spans="1:7" s="1" customFormat="1" x14ac:dyDescent="0.2">
      <c r="A499" s="58" t="s">
        <v>438</v>
      </c>
      <c r="B499" s="59" t="s">
        <v>206</v>
      </c>
      <c r="C499" s="59" t="s">
        <v>207</v>
      </c>
      <c r="D499" s="60" t="s">
        <v>33</v>
      </c>
      <c r="E499" s="61"/>
      <c r="F499" s="61">
        <v>1.2899999999999999E-3</v>
      </c>
      <c r="G499" s="2"/>
    </row>
    <row r="500" spans="1:7" s="1" customFormat="1" x14ac:dyDescent="0.2">
      <c r="A500" s="58" t="s">
        <v>454</v>
      </c>
      <c r="B500" s="59" t="s">
        <v>233</v>
      </c>
      <c r="C500" s="59" t="s">
        <v>234</v>
      </c>
      <c r="D500" s="60" t="s">
        <v>157</v>
      </c>
      <c r="E500" s="61"/>
      <c r="F500" s="61">
        <v>0.129</v>
      </c>
      <c r="G500" s="2"/>
    </row>
    <row r="501" spans="1:7" s="1" customFormat="1" x14ac:dyDescent="0.2">
      <c r="A501" s="58" t="s">
        <v>463</v>
      </c>
      <c r="B501" s="59" t="s">
        <v>60</v>
      </c>
      <c r="C501" s="59" t="s">
        <v>61</v>
      </c>
      <c r="D501" s="60" t="s">
        <v>58</v>
      </c>
      <c r="E501" s="61"/>
      <c r="F501" s="61">
        <v>0.13616</v>
      </c>
      <c r="G501" s="2"/>
    </row>
    <row r="502" spans="1:7" s="1" customFormat="1" ht="24" x14ac:dyDescent="0.2">
      <c r="A502" s="58" t="s">
        <v>481</v>
      </c>
      <c r="B502" s="59" t="s">
        <v>435</v>
      </c>
      <c r="C502" s="59" t="s">
        <v>436</v>
      </c>
      <c r="D502" s="60" t="s">
        <v>33</v>
      </c>
      <c r="E502" s="61"/>
      <c r="F502" s="61">
        <v>1.4880000000000001E-2</v>
      </c>
      <c r="G502" s="2"/>
    </row>
    <row r="503" spans="1:7" s="1" customFormat="1" x14ac:dyDescent="0.2">
      <c r="A503" s="58" t="s">
        <v>485</v>
      </c>
      <c r="B503" s="59" t="s">
        <v>209</v>
      </c>
      <c r="C503" s="59" t="s">
        <v>210</v>
      </c>
      <c r="D503" s="60" t="s">
        <v>33</v>
      </c>
      <c r="E503" s="61"/>
      <c r="F503" s="61">
        <v>1.2800000000000001E-3</v>
      </c>
      <c r="G503" s="2"/>
    </row>
    <row r="504" spans="1:7" s="1" customFormat="1" x14ac:dyDescent="0.2">
      <c r="A504" s="58" t="s">
        <v>487</v>
      </c>
      <c r="B504" s="59" t="s">
        <v>478</v>
      </c>
      <c r="C504" s="59" t="s">
        <v>479</v>
      </c>
      <c r="D504" s="60" t="s">
        <v>324</v>
      </c>
      <c r="E504" s="61"/>
      <c r="F504" s="61">
        <v>0.3906</v>
      </c>
      <c r="G504" s="2"/>
    </row>
    <row r="505" spans="1:7" s="1" customFormat="1" x14ac:dyDescent="0.2">
      <c r="A505" s="58" t="s">
        <v>540</v>
      </c>
      <c r="B505" s="59" t="s">
        <v>516</v>
      </c>
      <c r="C505" s="59" t="s">
        <v>517</v>
      </c>
      <c r="D505" s="60" t="s">
        <v>157</v>
      </c>
      <c r="E505" s="61"/>
      <c r="F505" s="61">
        <v>0.16</v>
      </c>
      <c r="G505" s="2"/>
    </row>
    <row r="506" spans="1:7" s="1" customFormat="1" ht="24" x14ac:dyDescent="0.2">
      <c r="A506" s="58" t="s">
        <v>556</v>
      </c>
      <c r="B506" s="59" t="s">
        <v>340</v>
      </c>
      <c r="C506" s="59" t="s">
        <v>341</v>
      </c>
      <c r="D506" s="60" t="s">
        <v>58</v>
      </c>
      <c r="E506" s="61"/>
      <c r="F506" s="61">
        <v>3.5304000000000002E-2</v>
      </c>
      <c r="G506" s="2"/>
    </row>
    <row r="507" spans="1:7" s="1" customFormat="1" ht="24" x14ac:dyDescent="0.2">
      <c r="A507" s="58" t="s">
        <v>572</v>
      </c>
      <c r="B507" s="59" t="s">
        <v>155</v>
      </c>
      <c r="C507" s="59" t="s">
        <v>156</v>
      </c>
      <c r="D507" s="60" t="s">
        <v>157</v>
      </c>
      <c r="E507" s="61"/>
      <c r="F507" s="61">
        <v>1.32</v>
      </c>
      <c r="G507" s="2"/>
    </row>
    <row r="508" spans="1:7" s="1" customFormat="1" x14ac:dyDescent="0.2">
      <c r="A508" s="58" t="s">
        <v>580</v>
      </c>
      <c r="B508" s="59" t="s">
        <v>368</v>
      </c>
      <c r="C508" s="59" t="s">
        <v>369</v>
      </c>
      <c r="D508" s="60" t="s">
        <v>33</v>
      </c>
      <c r="E508" s="61"/>
      <c r="F508" s="61">
        <v>3.6775000000000002E-2</v>
      </c>
      <c r="G508" s="2"/>
    </row>
    <row r="509" spans="1:7" s="1" customFormat="1" x14ac:dyDescent="0.2">
      <c r="A509" s="58" t="s">
        <v>582</v>
      </c>
      <c r="B509" s="59" t="s">
        <v>322</v>
      </c>
      <c r="C509" s="59" t="s">
        <v>323</v>
      </c>
      <c r="D509" s="60" t="s">
        <v>324</v>
      </c>
      <c r="E509" s="61"/>
      <c r="F509" s="61">
        <v>30.890999999999998</v>
      </c>
      <c r="G509" s="2"/>
    </row>
    <row r="510" spans="1:7" s="1" customFormat="1" x14ac:dyDescent="0.2">
      <c r="A510" s="58" t="s">
        <v>594</v>
      </c>
      <c r="B510" s="59" t="s">
        <v>371</v>
      </c>
      <c r="C510" s="59" t="s">
        <v>372</v>
      </c>
      <c r="D510" s="60" t="s">
        <v>157</v>
      </c>
      <c r="E510" s="61"/>
      <c r="F510" s="61">
        <v>0.62434999999999996</v>
      </c>
      <c r="G510" s="2"/>
    </row>
    <row r="511" spans="1:7" s="1" customFormat="1" x14ac:dyDescent="0.2">
      <c r="A511" s="58" t="s">
        <v>596</v>
      </c>
      <c r="B511" s="59" t="s">
        <v>326</v>
      </c>
      <c r="C511" s="59" t="s">
        <v>327</v>
      </c>
      <c r="D511" s="60" t="s">
        <v>33</v>
      </c>
      <c r="E511" s="61"/>
      <c r="F511" s="61">
        <v>6.1799999999999995E-4</v>
      </c>
      <c r="G511" s="2"/>
    </row>
    <row r="512" spans="1:7" s="1" customFormat="1" x14ac:dyDescent="0.2">
      <c r="A512" s="58" t="s">
        <v>599</v>
      </c>
      <c r="B512" s="59" t="s">
        <v>236</v>
      </c>
      <c r="C512" s="59" t="s">
        <v>237</v>
      </c>
      <c r="D512" s="60" t="s">
        <v>238</v>
      </c>
      <c r="E512" s="61"/>
      <c r="F512" s="61">
        <v>5.21E-2</v>
      </c>
      <c r="G512" s="2"/>
    </row>
    <row r="513" spans="1:7" s="1" customFormat="1" ht="24" x14ac:dyDescent="0.2">
      <c r="A513" s="58" t="s">
        <v>601</v>
      </c>
      <c r="B513" s="59" t="s">
        <v>188</v>
      </c>
      <c r="C513" s="59" t="s">
        <v>189</v>
      </c>
      <c r="D513" s="60" t="s">
        <v>161</v>
      </c>
      <c r="E513" s="61"/>
      <c r="F513" s="61">
        <v>7.984</v>
      </c>
      <c r="G513" s="2"/>
    </row>
    <row r="514" spans="1:7" s="1" customFormat="1" ht="24" x14ac:dyDescent="0.2">
      <c r="A514" s="58" t="s">
        <v>610</v>
      </c>
      <c r="B514" s="59" t="s">
        <v>159</v>
      </c>
      <c r="C514" s="59" t="s">
        <v>160</v>
      </c>
      <c r="D514" s="60" t="s">
        <v>161</v>
      </c>
      <c r="E514" s="61"/>
      <c r="F514" s="61">
        <v>29.94</v>
      </c>
      <c r="G514" s="2"/>
    </row>
    <row r="515" spans="1:7" s="1" customFormat="1" x14ac:dyDescent="0.2">
      <c r="A515" s="58" t="s">
        <v>617</v>
      </c>
      <c r="B515" s="59" t="s">
        <v>578</v>
      </c>
      <c r="C515" s="59" t="s">
        <v>579</v>
      </c>
      <c r="D515" s="60" t="s">
        <v>168</v>
      </c>
      <c r="E515" s="61"/>
      <c r="F515" s="61">
        <v>8.16</v>
      </c>
      <c r="G515" s="2"/>
    </row>
    <row r="516" spans="1:7" s="1" customFormat="1" x14ac:dyDescent="0.2">
      <c r="A516" s="58" t="s">
        <v>623</v>
      </c>
      <c r="B516" s="59" t="s">
        <v>519</v>
      </c>
      <c r="C516" s="59" t="s">
        <v>520</v>
      </c>
      <c r="D516" s="60" t="s">
        <v>157</v>
      </c>
      <c r="E516" s="61"/>
      <c r="F516" s="61">
        <v>12</v>
      </c>
      <c r="G516" s="2"/>
    </row>
    <row r="517" spans="1:7" s="1" customFormat="1" ht="24" x14ac:dyDescent="0.2">
      <c r="A517" s="58" t="s">
        <v>636</v>
      </c>
      <c r="B517" s="59" t="s">
        <v>163</v>
      </c>
      <c r="C517" s="59" t="s">
        <v>164</v>
      </c>
      <c r="D517" s="60" t="s">
        <v>33</v>
      </c>
      <c r="E517" s="61"/>
      <c r="F517" s="61">
        <v>8.9400000000000005E-4</v>
      </c>
      <c r="G517" s="2"/>
    </row>
    <row r="518" spans="1:7" s="1" customFormat="1" ht="24" x14ac:dyDescent="0.2">
      <c r="A518" s="58" t="s">
        <v>642</v>
      </c>
      <c r="B518" s="59" t="s">
        <v>522</v>
      </c>
      <c r="C518" s="59" t="s">
        <v>523</v>
      </c>
      <c r="D518" s="60" t="s">
        <v>168</v>
      </c>
      <c r="E518" s="61"/>
      <c r="F518" s="61">
        <v>6</v>
      </c>
      <c r="G518" s="2"/>
    </row>
    <row r="519" spans="1:7" s="1" customFormat="1" ht="24" x14ac:dyDescent="0.2">
      <c r="A519" s="58" t="s">
        <v>653</v>
      </c>
      <c r="B519" s="59" t="s">
        <v>292</v>
      </c>
      <c r="C519" s="59" t="s">
        <v>293</v>
      </c>
      <c r="D519" s="60" t="s">
        <v>168</v>
      </c>
      <c r="E519" s="61"/>
      <c r="F519" s="61">
        <v>10.244</v>
      </c>
      <c r="G519" s="2"/>
    </row>
    <row r="520" spans="1:7" s="1" customFormat="1" x14ac:dyDescent="0.2">
      <c r="A520" s="58" t="s">
        <v>660</v>
      </c>
      <c r="B520" s="59" t="s">
        <v>525</v>
      </c>
      <c r="C520" s="59" t="s">
        <v>526</v>
      </c>
      <c r="D520" s="60" t="s">
        <v>527</v>
      </c>
      <c r="E520" s="61"/>
      <c r="F520" s="61">
        <v>6</v>
      </c>
      <c r="G520" s="2"/>
    </row>
    <row r="521" spans="1:7" s="1" customFormat="1" x14ac:dyDescent="0.2">
      <c r="A521" s="58" t="s">
        <v>666</v>
      </c>
      <c r="B521" s="59" t="s">
        <v>553</v>
      </c>
      <c r="C521" s="59" t="s">
        <v>554</v>
      </c>
      <c r="D521" s="60" t="s">
        <v>527</v>
      </c>
      <c r="E521" s="61"/>
      <c r="F521" s="61">
        <v>3</v>
      </c>
      <c r="G521" s="2"/>
    </row>
    <row r="522" spans="1:7" s="1" customFormat="1" ht="24" x14ac:dyDescent="0.2">
      <c r="A522" s="58" t="s">
        <v>674</v>
      </c>
      <c r="B522" s="59" t="s">
        <v>212</v>
      </c>
      <c r="C522" s="59" t="s">
        <v>213</v>
      </c>
      <c r="D522" s="60" t="s">
        <v>214</v>
      </c>
      <c r="E522" s="61"/>
      <c r="F522" s="61">
        <v>2</v>
      </c>
      <c r="G522" s="2"/>
    </row>
    <row r="523" spans="1:7" s="1" customFormat="1" x14ac:dyDescent="0.2">
      <c r="A523" s="58" t="s">
        <v>681</v>
      </c>
      <c r="B523" s="59" t="s">
        <v>401</v>
      </c>
      <c r="C523" s="59" t="s">
        <v>402</v>
      </c>
      <c r="D523" s="60" t="s">
        <v>33</v>
      </c>
      <c r="E523" s="61"/>
      <c r="F523" s="61">
        <v>1.4710000000000001E-2</v>
      </c>
      <c r="G523" s="2"/>
    </row>
    <row r="524" spans="1:7" s="1" customFormat="1" x14ac:dyDescent="0.2">
      <c r="A524" s="58" t="s">
        <v>689</v>
      </c>
      <c r="B524" s="59" t="s">
        <v>529</v>
      </c>
      <c r="C524" s="59" t="s">
        <v>530</v>
      </c>
      <c r="D524" s="60" t="s">
        <v>527</v>
      </c>
      <c r="E524" s="61"/>
      <c r="F524" s="61">
        <v>6</v>
      </c>
      <c r="G524" s="2"/>
    </row>
    <row r="525" spans="1:7" s="1" customFormat="1" x14ac:dyDescent="0.2">
      <c r="A525" s="58" t="s">
        <v>691</v>
      </c>
      <c r="B525" s="59" t="s">
        <v>532</v>
      </c>
      <c r="C525" s="59" t="s">
        <v>533</v>
      </c>
      <c r="D525" s="60" t="s">
        <v>168</v>
      </c>
      <c r="E525" s="61"/>
      <c r="F525" s="61">
        <v>6</v>
      </c>
      <c r="G525" s="2"/>
    </row>
    <row r="526" spans="1:7" s="1" customFormat="1" x14ac:dyDescent="0.2">
      <c r="A526" s="58" t="s">
        <v>692</v>
      </c>
      <c r="B526" s="59" t="s">
        <v>240</v>
      </c>
      <c r="C526" s="59" t="s">
        <v>241</v>
      </c>
      <c r="D526" s="60" t="s">
        <v>157</v>
      </c>
      <c r="E526" s="61"/>
      <c r="F526" s="61">
        <v>0.28599999999999998</v>
      </c>
      <c r="G526" s="2"/>
    </row>
    <row r="527" spans="1:7" s="1" customFormat="1" x14ac:dyDescent="0.2">
      <c r="A527" s="58" t="s">
        <v>711</v>
      </c>
      <c r="B527" s="59" t="s">
        <v>535</v>
      </c>
      <c r="C527" s="59" t="s">
        <v>536</v>
      </c>
      <c r="D527" s="60" t="s">
        <v>168</v>
      </c>
      <c r="E527" s="61"/>
      <c r="F527" s="61">
        <v>0.3</v>
      </c>
      <c r="G527" s="2"/>
    </row>
    <row r="528" spans="1:7" s="1" customFormat="1" x14ac:dyDescent="0.2">
      <c r="A528" s="58" t="s">
        <v>723</v>
      </c>
      <c r="B528" s="59" t="s">
        <v>538</v>
      </c>
      <c r="C528" s="59" t="s">
        <v>539</v>
      </c>
      <c r="D528" s="60" t="s">
        <v>33</v>
      </c>
      <c r="E528" s="61"/>
      <c r="F528" s="61">
        <v>3.68E-4</v>
      </c>
      <c r="G528" s="2"/>
    </row>
    <row r="529" spans="1:7" s="1" customFormat="1" ht="24" x14ac:dyDescent="0.2">
      <c r="A529" s="58" t="s">
        <v>727</v>
      </c>
      <c r="B529" s="59" t="s">
        <v>592</v>
      </c>
      <c r="C529" s="59" t="s">
        <v>593</v>
      </c>
      <c r="D529" s="60" t="s">
        <v>157</v>
      </c>
      <c r="E529" s="61"/>
      <c r="F529" s="61">
        <v>1.6799999999999999E-2</v>
      </c>
      <c r="G529" s="2"/>
    </row>
    <row r="530" spans="1:7" s="1" customFormat="1" x14ac:dyDescent="0.2">
      <c r="A530" s="58" t="s">
        <v>728</v>
      </c>
      <c r="B530" s="59" t="s">
        <v>31</v>
      </c>
      <c r="C530" s="59" t="s">
        <v>32</v>
      </c>
      <c r="D530" s="60" t="s">
        <v>33</v>
      </c>
      <c r="E530" s="61"/>
      <c r="F530" s="61">
        <v>0.20236000000000001</v>
      </c>
      <c r="G530" s="2"/>
    </row>
    <row r="531" spans="1:7" s="1" customFormat="1" x14ac:dyDescent="0.2">
      <c r="A531" s="58" t="s">
        <v>734</v>
      </c>
      <c r="B531" s="59" t="s">
        <v>44</v>
      </c>
      <c r="C531" s="59" t="s">
        <v>45</v>
      </c>
      <c r="D531" s="60" t="s">
        <v>33</v>
      </c>
      <c r="E531" s="61"/>
      <c r="F531" s="61">
        <v>1.1054999999999999</v>
      </c>
      <c r="G531" s="2"/>
    </row>
    <row r="532" spans="1:7" s="1" customFormat="1" x14ac:dyDescent="0.2">
      <c r="A532" s="58" t="s">
        <v>735</v>
      </c>
      <c r="B532" s="59" t="s">
        <v>570</v>
      </c>
      <c r="C532" s="59" t="s">
        <v>571</v>
      </c>
      <c r="D532" s="60" t="s">
        <v>527</v>
      </c>
      <c r="E532" s="61"/>
      <c r="F532" s="61">
        <v>2</v>
      </c>
      <c r="G532" s="2"/>
    </row>
    <row r="533" spans="1:7" s="1" customFormat="1" x14ac:dyDescent="0.2">
      <c r="A533" s="58" t="s">
        <v>736</v>
      </c>
      <c r="B533" s="59" t="s">
        <v>607</v>
      </c>
      <c r="C533" s="59" t="s">
        <v>608</v>
      </c>
      <c r="D533" s="60" t="s">
        <v>168</v>
      </c>
      <c r="E533" s="61"/>
      <c r="F533" s="61">
        <v>8</v>
      </c>
      <c r="G533" s="2"/>
    </row>
    <row r="534" spans="1:7" s="1" customFormat="1" x14ac:dyDescent="0.2">
      <c r="A534" s="52"/>
      <c r="B534" s="53"/>
      <c r="C534" s="54" t="s">
        <v>744</v>
      </c>
      <c r="D534" s="55"/>
      <c r="E534" s="56"/>
      <c r="F534" s="57"/>
      <c r="G534" s="2"/>
    </row>
    <row r="535" spans="1:7" s="1" customFormat="1" x14ac:dyDescent="0.2">
      <c r="A535" s="58" t="s">
        <v>737</v>
      </c>
      <c r="B535" s="59" t="s">
        <v>166</v>
      </c>
      <c r="C535" s="59" t="s">
        <v>581</v>
      </c>
      <c r="D535" s="60" t="s">
        <v>168</v>
      </c>
      <c r="E535" s="61"/>
      <c r="F535" s="61">
        <v>4</v>
      </c>
      <c r="G535" s="2"/>
    </row>
    <row r="536" spans="1:7" s="1" customFormat="1" x14ac:dyDescent="0.2">
      <c r="A536" s="58" t="s">
        <v>745</v>
      </c>
      <c r="B536" s="59" t="s">
        <v>166</v>
      </c>
      <c r="C536" s="59" t="s">
        <v>167</v>
      </c>
      <c r="D536" s="60" t="s">
        <v>168</v>
      </c>
      <c r="E536" s="61"/>
      <c r="F536" s="61">
        <v>10</v>
      </c>
      <c r="G536" s="2"/>
    </row>
    <row r="537" spans="1:7" s="1" customFormat="1" x14ac:dyDescent="0.2">
      <c r="A537" s="58" t="s">
        <v>746</v>
      </c>
      <c r="B537" s="59" t="s">
        <v>166</v>
      </c>
      <c r="C537" s="59" t="s">
        <v>595</v>
      </c>
      <c r="D537" s="60" t="s">
        <v>168</v>
      </c>
      <c r="E537" s="61"/>
      <c r="F537" s="61">
        <v>4</v>
      </c>
      <c r="G537" s="2"/>
    </row>
    <row r="538" spans="1:7" s="1" customFormat="1" x14ac:dyDescent="0.2">
      <c r="A538" s="58" t="s">
        <v>747</v>
      </c>
      <c r="B538" s="59" t="s">
        <v>166</v>
      </c>
      <c r="C538" s="59" t="s">
        <v>196</v>
      </c>
      <c r="D538" s="60" t="s">
        <v>168</v>
      </c>
      <c r="E538" s="61"/>
      <c r="F538" s="61">
        <v>2</v>
      </c>
      <c r="G538" s="2"/>
    </row>
    <row r="539" spans="1:7" s="1" customFormat="1" x14ac:dyDescent="0.2">
      <c r="A539" s="58" t="s">
        <v>748</v>
      </c>
      <c r="B539" s="59" t="s">
        <v>166</v>
      </c>
      <c r="C539" s="59" t="s">
        <v>486</v>
      </c>
      <c r="D539" s="60" t="s">
        <v>324</v>
      </c>
      <c r="E539" s="61"/>
      <c r="F539" s="61">
        <v>43.12</v>
      </c>
      <c r="G539" s="2"/>
    </row>
    <row r="540" spans="1:7" s="1" customFormat="1" x14ac:dyDescent="0.2">
      <c r="A540" s="58" t="s">
        <v>749</v>
      </c>
      <c r="B540" s="59" t="s">
        <v>166</v>
      </c>
      <c r="C540" s="59" t="s">
        <v>297</v>
      </c>
      <c r="D540" s="60" t="s">
        <v>168</v>
      </c>
      <c r="E540" s="61"/>
      <c r="F540" s="61">
        <v>4</v>
      </c>
      <c r="G540" s="2"/>
    </row>
    <row r="541" spans="1:7" s="1" customFormat="1" x14ac:dyDescent="0.2">
      <c r="A541" s="58" t="s">
        <v>750</v>
      </c>
      <c r="B541" s="59" t="s">
        <v>166</v>
      </c>
      <c r="C541" s="59" t="s">
        <v>295</v>
      </c>
      <c r="D541" s="60" t="s">
        <v>168</v>
      </c>
      <c r="E541" s="61"/>
      <c r="F541" s="61">
        <v>20</v>
      </c>
      <c r="G541" s="2"/>
    </row>
    <row r="542" spans="1:7" s="1" customFormat="1" x14ac:dyDescent="0.2">
      <c r="A542" s="58" t="s">
        <v>751</v>
      </c>
      <c r="B542" s="59" t="s">
        <v>166</v>
      </c>
      <c r="C542" s="59" t="s">
        <v>277</v>
      </c>
      <c r="D542" s="60" t="s">
        <v>168</v>
      </c>
      <c r="E542" s="61"/>
      <c r="F542" s="61">
        <v>4</v>
      </c>
      <c r="G542" s="2"/>
    </row>
    <row r="543" spans="1:7" s="1" customFormat="1" x14ac:dyDescent="0.2">
      <c r="A543" s="58" t="s">
        <v>752</v>
      </c>
      <c r="B543" s="59" t="s">
        <v>166</v>
      </c>
      <c r="C543" s="59" t="s">
        <v>275</v>
      </c>
      <c r="D543" s="60" t="s">
        <v>168</v>
      </c>
      <c r="E543" s="61"/>
      <c r="F543" s="61">
        <v>2</v>
      </c>
      <c r="G543" s="2"/>
    </row>
    <row r="544" spans="1:7" s="1" customFormat="1" x14ac:dyDescent="0.2">
      <c r="A544" s="58" t="s">
        <v>753</v>
      </c>
      <c r="B544" s="59" t="s">
        <v>166</v>
      </c>
      <c r="C544" s="59" t="s">
        <v>273</v>
      </c>
      <c r="D544" s="60" t="s">
        <v>168</v>
      </c>
      <c r="E544" s="61"/>
      <c r="F544" s="61">
        <v>2</v>
      </c>
      <c r="G544" s="2"/>
    </row>
    <row r="545" spans="1:7" s="1" customFormat="1" x14ac:dyDescent="0.2">
      <c r="A545" s="58" t="s">
        <v>754</v>
      </c>
      <c r="B545" s="59" t="s">
        <v>166</v>
      </c>
      <c r="C545" s="59" t="s">
        <v>271</v>
      </c>
      <c r="D545" s="60" t="s">
        <v>161</v>
      </c>
      <c r="E545" s="61"/>
      <c r="F545" s="61">
        <v>10</v>
      </c>
      <c r="G545" s="2"/>
    </row>
    <row r="546" spans="1:7" s="1" customFormat="1" x14ac:dyDescent="0.2">
      <c r="A546" s="58" t="s">
        <v>755</v>
      </c>
      <c r="B546" s="59" t="s">
        <v>166</v>
      </c>
      <c r="C546" s="59" t="s">
        <v>257</v>
      </c>
      <c r="D546" s="60" t="s">
        <v>168</v>
      </c>
      <c r="E546" s="61"/>
      <c r="F546" s="61">
        <v>14</v>
      </c>
      <c r="G546" s="2"/>
    </row>
    <row r="547" spans="1:7" s="1" customFormat="1" x14ac:dyDescent="0.2">
      <c r="A547" s="58" t="s">
        <v>756</v>
      </c>
      <c r="B547" s="59" t="s">
        <v>166</v>
      </c>
      <c r="C547" s="59" t="s">
        <v>255</v>
      </c>
      <c r="D547" s="60" t="s">
        <v>168</v>
      </c>
      <c r="E547" s="61"/>
      <c r="F547" s="61">
        <v>1</v>
      </c>
      <c r="G547" s="2"/>
    </row>
    <row r="548" spans="1:7" s="1" customFormat="1" x14ac:dyDescent="0.2">
      <c r="A548" s="58" t="s">
        <v>757</v>
      </c>
      <c r="B548" s="59" t="s">
        <v>166</v>
      </c>
      <c r="C548" s="59" t="s">
        <v>253</v>
      </c>
      <c r="D548" s="60" t="s">
        <v>168</v>
      </c>
      <c r="E548" s="61"/>
      <c r="F548" s="61">
        <v>12</v>
      </c>
      <c r="G548" s="2"/>
    </row>
    <row r="549" spans="1:7" s="1" customFormat="1" x14ac:dyDescent="0.2">
      <c r="A549" s="58" t="s">
        <v>758</v>
      </c>
      <c r="B549" s="59" t="s">
        <v>166</v>
      </c>
      <c r="C549" s="59" t="s">
        <v>251</v>
      </c>
      <c r="D549" s="60" t="s">
        <v>168</v>
      </c>
      <c r="E549" s="61"/>
      <c r="F549" s="61">
        <v>14</v>
      </c>
      <c r="G549" s="2"/>
    </row>
    <row r="550" spans="1:7" s="1" customFormat="1" x14ac:dyDescent="0.2">
      <c r="A550" s="58" t="s">
        <v>759</v>
      </c>
      <c r="B550" s="59" t="s">
        <v>166</v>
      </c>
      <c r="C550" s="59" t="s">
        <v>249</v>
      </c>
      <c r="D550" s="60" t="s">
        <v>168</v>
      </c>
      <c r="E550" s="61"/>
      <c r="F550" s="61">
        <v>10</v>
      </c>
      <c r="G550" s="2"/>
    </row>
    <row r="551" spans="1:7" s="1" customFormat="1" x14ac:dyDescent="0.2">
      <c r="A551" s="58" t="s">
        <v>760</v>
      </c>
      <c r="B551" s="59" t="s">
        <v>166</v>
      </c>
      <c r="C551" s="59" t="s">
        <v>247</v>
      </c>
      <c r="D551" s="60" t="s">
        <v>168</v>
      </c>
      <c r="E551" s="61"/>
      <c r="F551" s="61">
        <v>20</v>
      </c>
      <c r="G551" s="2"/>
    </row>
    <row r="552" spans="1:7" s="1" customFormat="1" x14ac:dyDescent="0.2">
      <c r="A552" s="58" t="s">
        <v>761</v>
      </c>
      <c r="B552" s="59" t="s">
        <v>166</v>
      </c>
      <c r="C552" s="59" t="s">
        <v>245</v>
      </c>
      <c r="D552" s="60" t="s">
        <v>168</v>
      </c>
      <c r="E552" s="61"/>
      <c r="F552" s="61">
        <v>50</v>
      </c>
      <c r="G552" s="2"/>
    </row>
    <row r="553" spans="1:7" s="1" customFormat="1" x14ac:dyDescent="0.2">
      <c r="A553" s="58" t="s">
        <v>762</v>
      </c>
      <c r="B553" s="59" t="s">
        <v>166</v>
      </c>
      <c r="C553" s="59" t="s">
        <v>243</v>
      </c>
      <c r="D553" s="60" t="s">
        <v>161</v>
      </c>
      <c r="E553" s="61"/>
      <c r="F553" s="61">
        <v>40</v>
      </c>
      <c r="G553" s="2"/>
    </row>
    <row r="554" spans="1:7" s="1" customFormat="1" x14ac:dyDescent="0.2">
      <c r="A554" s="58" t="s">
        <v>763</v>
      </c>
      <c r="B554" s="59" t="s">
        <v>166</v>
      </c>
      <c r="C554" s="59" t="s">
        <v>180</v>
      </c>
      <c r="D554" s="60" t="s">
        <v>168</v>
      </c>
      <c r="E554" s="61"/>
      <c r="F554" s="61">
        <v>2</v>
      </c>
      <c r="G554" s="2"/>
    </row>
    <row r="555" spans="1:7" s="1" customFormat="1" x14ac:dyDescent="0.2">
      <c r="A555" s="58" t="s">
        <v>764</v>
      </c>
      <c r="B555" s="59" t="s">
        <v>166</v>
      </c>
      <c r="C555" s="59" t="s">
        <v>194</v>
      </c>
      <c r="D555" s="60" t="s">
        <v>168</v>
      </c>
      <c r="E555" s="61"/>
      <c r="F555" s="61">
        <v>6</v>
      </c>
      <c r="G555" s="2"/>
    </row>
    <row r="556" spans="1:7" s="1" customFormat="1" x14ac:dyDescent="0.2">
      <c r="A556" s="58" t="s">
        <v>765</v>
      </c>
      <c r="B556" s="59" t="s">
        <v>166</v>
      </c>
      <c r="C556" s="59" t="s">
        <v>192</v>
      </c>
      <c r="D556" s="60" t="s">
        <v>168</v>
      </c>
      <c r="E556" s="61"/>
      <c r="F556" s="61">
        <v>10</v>
      </c>
      <c r="G556" s="2"/>
    </row>
    <row r="557" spans="1:7" s="1" customFormat="1" x14ac:dyDescent="0.2">
      <c r="A557" s="58" t="s">
        <v>766</v>
      </c>
      <c r="B557" s="59" t="s">
        <v>166</v>
      </c>
      <c r="C557" s="59" t="s">
        <v>176</v>
      </c>
      <c r="D557" s="60" t="s">
        <v>168</v>
      </c>
      <c r="E557" s="61"/>
      <c r="F557" s="61">
        <v>14</v>
      </c>
      <c r="G557" s="2"/>
    </row>
    <row r="558" spans="1:7" s="1" customFormat="1" x14ac:dyDescent="0.2">
      <c r="A558" s="58" t="s">
        <v>386</v>
      </c>
      <c r="B558" s="59" t="s">
        <v>166</v>
      </c>
      <c r="C558" s="59" t="s">
        <v>178</v>
      </c>
      <c r="D558" s="60" t="s">
        <v>168</v>
      </c>
      <c r="E558" s="61"/>
      <c r="F558" s="61">
        <v>6</v>
      </c>
      <c r="G558" s="2"/>
    </row>
    <row r="559" spans="1:7" s="1" customFormat="1" x14ac:dyDescent="0.2">
      <c r="A559" s="58" t="s">
        <v>767</v>
      </c>
      <c r="B559" s="59" t="s">
        <v>166</v>
      </c>
      <c r="C559" s="59" t="s">
        <v>174</v>
      </c>
      <c r="D559" s="60" t="s">
        <v>168</v>
      </c>
      <c r="E559" s="61"/>
      <c r="F559" s="61">
        <v>5</v>
      </c>
      <c r="G559" s="2"/>
    </row>
    <row r="560" spans="1:7" s="1" customFormat="1" x14ac:dyDescent="0.2">
      <c r="A560" s="58" t="s">
        <v>768</v>
      </c>
      <c r="B560" s="59" t="s">
        <v>166</v>
      </c>
      <c r="C560" s="59" t="s">
        <v>172</v>
      </c>
      <c r="D560" s="60" t="s">
        <v>168</v>
      </c>
      <c r="E560" s="61"/>
      <c r="F560" s="61">
        <v>4</v>
      </c>
      <c r="G560" s="2"/>
    </row>
    <row r="561" spans="1:7" s="1" customFormat="1" x14ac:dyDescent="0.2">
      <c r="A561" s="58" t="s">
        <v>769</v>
      </c>
      <c r="B561" s="59" t="s">
        <v>166</v>
      </c>
      <c r="C561" s="59" t="s">
        <v>170</v>
      </c>
      <c r="D561" s="60" t="s">
        <v>168</v>
      </c>
      <c r="E561" s="61"/>
      <c r="F561" s="61">
        <v>4</v>
      </c>
      <c r="G561" s="2"/>
    </row>
    <row r="562" spans="1:7" s="1" customFormat="1" x14ac:dyDescent="0.2">
      <c r="A562" s="52"/>
      <c r="B562" s="53"/>
      <c r="C562" s="54" t="s">
        <v>770</v>
      </c>
      <c r="D562" s="55"/>
      <c r="E562" s="56"/>
      <c r="F562" s="57"/>
      <c r="G562" s="2"/>
    </row>
    <row r="563" spans="1:7" s="1" customFormat="1" x14ac:dyDescent="0.2">
      <c r="A563" s="58" t="s">
        <v>220</v>
      </c>
      <c r="B563" s="59" t="s">
        <v>166</v>
      </c>
      <c r="C563" s="59" t="s">
        <v>309</v>
      </c>
      <c r="D563" s="60" t="s">
        <v>168</v>
      </c>
      <c r="E563" s="61"/>
      <c r="F563" s="61">
        <v>2</v>
      </c>
      <c r="G563" s="2"/>
    </row>
    <row r="564" spans="1:7" s="1" customFormat="1" x14ac:dyDescent="0.2">
      <c r="A564" s="58" t="s">
        <v>771</v>
      </c>
      <c r="B564" s="59" t="s">
        <v>166</v>
      </c>
      <c r="C564" s="59" t="s">
        <v>597</v>
      </c>
      <c r="D564" s="60" t="s">
        <v>598</v>
      </c>
      <c r="E564" s="61"/>
      <c r="F564" s="61">
        <v>2</v>
      </c>
      <c r="G564" s="2"/>
    </row>
    <row r="565" spans="1:7" s="1" customFormat="1" x14ac:dyDescent="0.2">
      <c r="A565" s="58" t="s">
        <v>772</v>
      </c>
      <c r="B565" s="59" t="s">
        <v>166</v>
      </c>
      <c r="C565" s="59" t="s">
        <v>600</v>
      </c>
      <c r="D565" s="60" t="s">
        <v>168</v>
      </c>
      <c r="E565" s="61"/>
      <c r="F565" s="61">
        <v>2</v>
      </c>
      <c r="G565" s="2"/>
    </row>
    <row r="566" spans="1:7" s="1" customFormat="1" x14ac:dyDescent="0.2">
      <c r="A566" s="316"/>
      <c r="B566" s="316"/>
      <c r="C566" s="316"/>
      <c r="D566" s="316"/>
      <c r="E566" s="316"/>
      <c r="F566" s="316"/>
      <c r="G566" s="2"/>
    </row>
    <row r="567" spans="1:7" s="1" customFormat="1" x14ac:dyDescent="0.2">
      <c r="A567" s="62"/>
      <c r="B567" s="317" t="s">
        <v>773</v>
      </c>
      <c r="C567" s="317"/>
      <c r="D567" s="317" t="s">
        <v>774</v>
      </c>
      <c r="E567" s="317"/>
      <c r="F567" s="317"/>
      <c r="G567" s="2"/>
    </row>
  </sheetData>
  <mergeCells count="112">
    <mergeCell ref="B2:F2"/>
    <mergeCell ref="B3:F3"/>
    <mergeCell ref="D5:F5"/>
    <mergeCell ref="B6:F6"/>
    <mergeCell ref="B8:F8"/>
    <mergeCell ref="B9:F9"/>
    <mergeCell ref="A15:F15"/>
    <mergeCell ref="A16:F16"/>
    <mergeCell ref="E17:F17"/>
    <mergeCell ref="E22:F22"/>
    <mergeCell ref="E27:F27"/>
    <mergeCell ref="E35:F35"/>
    <mergeCell ref="C11:F11"/>
    <mergeCell ref="A12:A13"/>
    <mergeCell ref="B12:B13"/>
    <mergeCell ref="C12:C13"/>
    <mergeCell ref="D12:D13"/>
    <mergeCell ref="E12:F12"/>
    <mergeCell ref="E71:F71"/>
    <mergeCell ref="E75:F75"/>
    <mergeCell ref="E79:F79"/>
    <mergeCell ref="E83:F83"/>
    <mergeCell ref="A87:F87"/>
    <mergeCell ref="E88:F88"/>
    <mergeCell ref="E40:F40"/>
    <mergeCell ref="E45:F45"/>
    <mergeCell ref="E51:F51"/>
    <mergeCell ref="E56:F56"/>
    <mergeCell ref="E61:F61"/>
    <mergeCell ref="E66:F66"/>
    <mergeCell ref="E101:F101"/>
    <mergeCell ref="E102:F102"/>
    <mergeCell ref="E108:F108"/>
    <mergeCell ref="E109:F109"/>
    <mergeCell ref="E110:F110"/>
    <mergeCell ref="E111:F111"/>
    <mergeCell ref="E95:F95"/>
    <mergeCell ref="E96:F96"/>
    <mergeCell ref="E97:F97"/>
    <mergeCell ref="E98:F98"/>
    <mergeCell ref="E99:F99"/>
    <mergeCell ref="E100:F100"/>
    <mergeCell ref="E134:F134"/>
    <mergeCell ref="E135:F135"/>
    <mergeCell ref="E136:F136"/>
    <mergeCell ref="E137:F137"/>
    <mergeCell ref="E147:F147"/>
    <mergeCell ref="E148:F148"/>
    <mergeCell ref="E119:F119"/>
    <mergeCell ref="E129:F129"/>
    <mergeCell ref="E130:F130"/>
    <mergeCell ref="E131:F131"/>
    <mergeCell ref="E132:F132"/>
    <mergeCell ref="E133:F133"/>
    <mergeCell ref="E165:F165"/>
    <mergeCell ref="A166:F166"/>
    <mergeCell ref="E167:F167"/>
    <mergeCell ref="E174:F174"/>
    <mergeCell ref="E180:F180"/>
    <mergeCell ref="E193:F193"/>
    <mergeCell ref="E149:F149"/>
    <mergeCell ref="E150:F150"/>
    <mergeCell ref="E151:F151"/>
    <mergeCell ref="E158:F158"/>
    <mergeCell ref="E159:F159"/>
    <mergeCell ref="E160:F160"/>
    <mergeCell ref="E246:F246"/>
    <mergeCell ref="E248:F248"/>
    <mergeCell ref="E249:F249"/>
    <mergeCell ref="E268:F268"/>
    <mergeCell ref="E280:F280"/>
    <mergeCell ref="E292:F292"/>
    <mergeCell ref="E199:F199"/>
    <mergeCell ref="E210:F210"/>
    <mergeCell ref="E217:F217"/>
    <mergeCell ref="E223:F223"/>
    <mergeCell ref="E231:F231"/>
    <mergeCell ref="E238:F238"/>
    <mergeCell ref="A309:F309"/>
    <mergeCell ref="E310:F310"/>
    <mergeCell ref="E317:F317"/>
    <mergeCell ref="E323:F323"/>
    <mergeCell ref="E336:F336"/>
    <mergeCell ref="E342:F342"/>
    <mergeCell ref="E296:F296"/>
    <mergeCell ref="E297:F297"/>
    <mergeCell ref="E303:F303"/>
    <mergeCell ref="E304:F304"/>
    <mergeCell ref="E305:F305"/>
    <mergeCell ref="E306:F306"/>
    <mergeCell ref="E391:F391"/>
    <mergeCell ref="E392:F392"/>
    <mergeCell ref="E411:F411"/>
    <mergeCell ref="E423:F423"/>
    <mergeCell ref="E427:F427"/>
    <mergeCell ref="E428:F428"/>
    <mergeCell ref="E353:F353"/>
    <mergeCell ref="E360:F360"/>
    <mergeCell ref="E366:F366"/>
    <mergeCell ref="E374:F374"/>
    <mergeCell ref="E381:F381"/>
    <mergeCell ref="E389:F389"/>
    <mergeCell ref="A442:F442"/>
    <mergeCell ref="A566:F566"/>
    <mergeCell ref="B567:C567"/>
    <mergeCell ref="D567:F567"/>
    <mergeCell ref="E434:F434"/>
    <mergeCell ref="E435:F435"/>
    <mergeCell ref="E436:F436"/>
    <mergeCell ref="E437:F437"/>
    <mergeCell ref="A440:F440"/>
    <mergeCell ref="A441:C441"/>
  </mergeCells>
  <printOptions horizontalCentered="1"/>
  <pageMargins left="0.39370078740157483" right="0.39370078740157483" top="0.59055118110236227" bottom="0.59055118110236227" header="0.39370078740157483" footer="0.39370078740157483"/>
  <pageSetup paperSize="9" scale="69" fitToHeight="10000" orientation="portrait" horizontalDpi="300" verticalDpi="300" r:id="rId1"/>
  <headerFooter>
    <oddHeader>&amp;L&amp;9ПРОГРАММНЫЙ КОМПЛЕКС АВС4-UZ (РЕДАКЦИЯ 2021.2)&amp;C&amp;P&amp;R40</oddHeader>
    <oddFooter>&amp;CСтраниц -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63"/>
  <sheetViews>
    <sheetView view="pageBreakPreview" topLeftCell="A112" zoomScaleNormal="100" zoomScaleSheetLayoutView="100" workbookViewId="0">
      <selection activeCell="F1" sqref="F1:G1048576"/>
    </sheetView>
  </sheetViews>
  <sheetFormatPr defaultRowHeight="12.75" x14ac:dyDescent="0.2"/>
  <cols>
    <col min="1" max="1" width="5.33203125" customWidth="1"/>
    <col min="2" max="2" width="15.83203125" customWidth="1"/>
    <col min="3" max="3" width="60.83203125" customWidth="1"/>
    <col min="4" max="5" width="11.83203125" customWidth="1"/>
    <col min="6" max="6" width="14.33203125" bestFit="1" customWidth="1"/>
    <col min="7" max="7" width="12.1640625" bestFit="1" customWidth="1"/>
  </cols>
  <sheetData>
    <row r="1" spans="1:6" s="1" customFormat="1" x14ac:dyDescent="0.2">
      <c r="A1" s="2"/>
      <c r="B1" s="2"/>
      <c r="C1" s="2"/>
      <c r="D1" s="2"/>
      <c r="E1" s="2"/>
      <c r="F1" s="2"/>
    </row>
    <row r="2" spans="1:6" s="1" customFormat="1" x14ac:dyDescent="0.2">
      <c r="A2" s="2"/>
      <c r="B2" s="335" t="s">
        <v>949</v>
      </c>
      <c r="C2" s="335"/>
      <c r="D2" s="335"/>
      <c r="E2" s="335"/>
      <c r="F2" s="2"/>
    </row>
    <row r="3" spans="1:6" s="1" customFormat="1" x14ac:dyDescent="0.2">
      <c r="A3" s="5"/>
      <c r="B3" s="336" t="s">
        <v>1</v>
      </c>
      <c r="C3" s="336"/>
      <c r="D3" s="336"/>
      <c r="E3" s="336"/>
      <c r="F3" s="2"/>
    </row>
    <row r="4" spans="1:6" s="1" customFormat="1" x14ac:dyDescent="0.2">
      <c r="A4" s="2"/>
      <c r="B4" s="2"/>
      <c r="C4" s="6"/>
      <c r="D4" s="6"/>
      <c r="E4" s="6"/>
      <c r="F4" s="2"/>
    </row>
    <row r="5" spans="1:6" s="1" customFormat="1" ht="15.75" x14ac:dyDescent="0.2">
      <c r="A5" s="7"/>
      <c r="B5" s="7"/>
      <c r="C5" s="8" t="s">
        <v>775</v>
      </c>
      <c r="D5" s="8" t="s">
        <v>776</v>
      </c>
      <c r="E5" s="264"/>
      <c r="F5" s="2"/>
    </row>
    <row r="6" spans="1:6" s="1" customFormat="1" x14ac:dyDescent="0.2">
      <c r="A6" s="5"/>
      <c r="B6" s="338" t="s">
        <v>3</v>
      </c>
      <c r="C6" s="338"/>
      <c r="D6" s="338"/>
      <c r="E6" s="338"/>
      <c r="F6" s="2"/>
    </row>
    <row r="7" spans="1:6" s="1" customFormat="1" x14ac:dyDescent="0.2">
      <c r="A7" s="2"/>
      <c r="B7" s="2"/>
      <c r="C7" s="2"/>
      <c r="D7" s="6"/>
      <c r="E7" s="2"/>
      <c r="F7" s="2"/>
    </row>
    <row r="8" spans="1:6" s="1" customFormat="1" x14ac:dyDescent="0.2">
      <c r="A8" s="9" t="s">
        <v>5</v>
      </c>
      <c r="B8" s="335" t="s">
        <v>787</v>
      </c>
      <c r="C8" s="335"/>
      <c r="D8" s="335"/>
      <c r="E8" s="335"/>
      <c r="F8" s="2"/>
    </row>
    <row r="9" spans="1:6" s="1" customFormat="1" x14ac:dyDescent="0.2">
      <c r="A9" s="5"/>
      <c r="B9" s="336" t="s">
        <v>6</v>
      </c>
      <c r="C9" s="336"/>
      <c r="D9" s="336"/>
      <c r="E9" s="336"/>
      <c r="F9" s="2"/>
    </row>
    <row r="10" spans="1:6" s="1" customFormat="1" x14ac:dyDescent="0.2">
      <c r="A10" s="2"/>
      <c r="B10" s="2"/>
      <c r="C10" s="2"/>
      <c r="D10" s="2"/>
      <c r="E10" s="2"/>
      <c r="F10" s="2"/>
    </row>
    <row r="11" spans="1:6" s="1" customFormat="1" x14ac:dyDescent="0.2">
      <c r="A11" s="4" t="s">
        <v>7</v>
      </c>
      <c r="B11" s="4"/>
      <c r="C11" s="355"/>
      <c r="D11" s="355"/>
      <c r="E11" s="355"/>
      <c r="F11" s="2"/>
    </row>
    <row r="12" spans="1:6" ht="13.15" customHeight="1" x14ac:dyDescent="0.2">
      <c r="A12" s="63"/>
      <c r="B12" s="63"/>
      <c r="C12" s="63"/>
      <c r="D12" s="63"/>
      <c r="E12" s="63"/>
      <c r="F12" s="63"/>
    </row>
    <row r="13" spans="1:6" x14ac:dyDescent="0.2">
      <c r="A13" s="356" t="s">
        <v>777</v>
      </c>
      <c r="B13" s="356"/>
      <c r="C13" s="356"/>
      <c r="D13" s="64"/>
      <c r="E13" s="65"/>
      <c r="F13" s="17"/>
    </row>
    <row r="14" spans="1:6" x14ac:dyDescent="0.2">
      <c r="A14" s="63"/>
      <c r="B14" s="63"/>
      <c r="C14" s="63"/>
      <c r="D14" s="63"/>
      <c r="E14" s="63"/>
      <c r="F14" s="63"/>
    </row>
    <row r="15" spans="1:6" s="1" customFormat="1" x14ac:dyDescent="0.2">
      <c r="A15" s="347" t="s">
        <v>778</v>
      </c>
      <c r="B15" s="347"/>
      <c r="C15" s="347"/>
      <c r="D15" s="347"/>
      <c r="E15" s="347"/>
      <c r="F15" s="2"/>
    </row>
    <row r="16" spans="1:6" s="10" customFormat="1" x14ac:dyDescent="0.2">
      <c r="A16" s="348" t="s">
        <v>8</v>
      </c>
      <c r="B16" s="348" t="s">
        <v>9</v>
      </c>
      <c r="C16" s="348" t="s">
        <v>10</v>
      </c>
      <c r="D16" s="348" t="s">
        <v>11</v>
      </c>
      <c r="E16" s="348" t="s">
        <v>12</v>
      </c>
      <c r="F16" s="11"/>
    </row>
    <row r="17" spans="1:6" s="10" customFormat="1" ht="12.75" customHeight="1" x14ac:dyDescent="0.2">
      <c r="A17" s="349"/>
      <c r="B17" s="349"/>
      <c r="C17" s="349"/>
      <c r="D17" s="349"/>
      <c r="E17" s="349"/>
      <c r="F17" s="11"/>
    </row>
    <row r="18" spans="1:6" s="10" customFormat="1" x14ac:dyDescent="0.2">
      <c r="A18" s="350"/>
      <c r="B18" s="350"/>
      <c r="C18" s="350"/>
      <c r="D18" s="350"/>
      <c r="E18" s="350"/>
      <c r="F18" s="11"/>
    </row>
    <row r="19" spans="1:6" s="13" customFormat="1" x14ac:dyDescent="0.2">
      <c r="A19" s="66">
        <v>1</v>
      </c>
      <c r="B19" s="67">
        <v>2</v>
      </c>
      <c r="C19" s="67">
        <v>3</v>
      </c>
      <c r="D19" s="67">
        <v>4</v>
      </c>
      <c r="E19" s="67">
        <v>5</v>
      </c>
      <c r="F19" s="16"/>
    </row>
    <row r="20" spans="1:6" ht="13.5" thickBot="1" x14ac:dyDescent="0.25">
      <c r="A20" s="351"/>
      <c r="B20" s="352"/>
      <c r="C20" s="352"/>
      <c r="D20" s="352"/>
      <c r="E20" s="352"/>
    </row>
    <row r="21" spans="1:6" s="1" customFormat="1" ht="13.5" thickTop="1" x14ac:dyDescent="0.2">
      <c r="A21" s="353" t="s">
        <v>780</v>
      </c>
      <c r="B21" s="354"/>
      <c r="C21" s="354"/>
      <c r="D21" s="354"/>
      <c r="E21" s="354"/>
      <c r="F21" s="21"/>
    </row>
    <row r="22" spans="1:6" s="1" customFormat="1" x14ac:dyDescent="0.2">
      <c r="A22" s="68"/>
      <c r="B22" s="69"/>
      <c r="C22" s="70" t="s">
        <v>741</v>
      </c>
      <c r="D22" s="71"/>
      <c r="E22" s="72"/>
      <c r="F22" s="2"/>
    </row>
    <row r="23" spans="1:6" s="1" customFormat="1" x14ac:dyDescent="0.2">
      <c r="A23" s="74" t="s">
        <v>16</v>
      </c>
      <c r="B23" s="75" t="s">
        <v>16</v>
      </c>
      <c r="C23" s="75" t="s">
        <v>21</v>
      </c>
      <c r="D23" s="76" t="s">
        <v>22</v>
      </c>
      <c r="E23" s="73">
        <v>619.83230000000003</v>
      </c>
      <c r="F23" s="2"/>
    </row>
    <row r="24" spans="1:6" s="1" customFormat="1" x14ac:dyDescent="0.2">
      <c r="A24" s="74" t="s">
        <v>34</v>
      </c>
      <c r="B24" s="75" t="s">
        <v>24</v>
      </c>
      <c r="C24" s="75" t="s">
        <v>25</v>
      </c>
      <c r="D24" s="76" t="s">
        <v>22</v>
      </c>
      <c r="E24" s="73">
        <v>3.3753000000000002</v>
      </c>
      <c r="F24" s="2"/>
    </row>
    <row r="25" spans="1:6" s="1" customFormat="1" x14ac:dyDescent="0.2">
      <c r="A25" s="77"/>
      <c r="B25" s="342" t="s">
        <v>781</v>
      </c>
      <c r="C25" s="343"/>
      <c r="D25" s="78" t="s">
        <v>779</v>
      </c>
      <c r="E25" s="79"/>
      <c r="F25" s="2"/>
    </row>
    <row r="26" spans="1:6" s="1" customFormat="1" x14ac:dyDescent="0.2">
      <c r="A26" s="313"/>
      <c r="B26" s="314"/>
      <c r="C26" s="314"/>
      <c r="D26" s="314"/>
      <c r="E26" s="314"/>
      <c r="F26" s="2"/>
    </row>
    <row r="27" spans="1:6" s="1" customFormat="1" x14ac:dyDescent="0.2">
      <c r="A27" s="68"/>
      <c r="B27" s="69"/>
      <c r="C27" s="70" t="s">
        <v>742</v>
      </c>
      <c r="D27" s="71"/>
      <c r="E27" s="72"/>
      <c r="F27" s="2"/>
    </row>
    <row r="28" spans="1:6" s="1" customFormat="1" x14ac:dyDescent="0.2">
      <c r="A28" s="74" t="s">
        <v>24</v>
      </c>
      <c r="B28" s="75" t="s">
        <v>386</v>
      </c>
      <c r="C28" s="75" t="s">
        <v>387</v>
      </c>
      <c r="D28" s="76" t="s">
        <v>29</v>
      </c>
      <c r="E28" s="73">
        <v>0.11149199999999999</v>
      </c>
      <c r="F28" s="2"/>
    </row>
    <row r="29" spans="1:6" s="1" customFormat="1" x14ac:dyDescent="0.2">
      <c r="A29" s="74" t="s">
        <v>63</v>
      </c>
      <c r="B29" s="75" t="s">
        <v>220</v>
      </c>
      <c r="C29" s="75" t="s">
        <v>221</v>
      </c>
      <c r="D29" s="76" t="s">
        <v>29</v>
      </c>
      <c r="E29" s="73">
        <v>5.9160000000000004</v>
      </c>
      <c r="F29" s="2"/>
    </row>
    <row r="30" spans="1:6" s="1" customFormat="1" x14ac:dyDescent="0.2">
      <c r="A30" s="74" t="s">
        <v>72</v>
      </c>
      <c r="B30" s="75" t="s">
        <v>445</v>
      </c>
      <c r="C30" s="75" t="s">
        <v>446</v>
      </c>
      <c r="D30" s="76" t="s">
        <v>29</v>
      </c>
      <c r="E30" s="73">
        <v>0.512965</v>
      </c>
      <c r="F30" s="2"/>
    </row>
    <row r="31" spans="1:6" s="1" customFormat="1" ht="36" x14ac:dyDescent="0.2">
      <c r="A31" s="74" t="s">
        <v>79</v>
      </c>
      <c r="B31" s="75" t="s">
        <v>84</v>
      </c>
      <c r="C31" s="75" t="s">
        <v>85</v>
      </c>
      <c r="D31" s="76" t="s">
        <v>29</v>
      </c>
      <c r="E31" s="73">
        <v>0.52176599999999995</v>
      </c>
      <c r="F31" s="2"/>
    </row>
    <row r="32" spans="1:6" s="1" customFormat="1" ht="36" x14ac:dyDescent="0.2">
      <c r="A32" s="74" t="s">
        <v>90</v>
      </c>
      <c r="B32" s="75" t="s">
        <v>304</v>
      </c>
      <c r="C32" s="75" t="s">
        <v>85</v>
      </c>
      <c r="D32" s="76" t="s">
        <v>29</v>
      </c>
      <c r="E32" s="73">
        <v>0.42220000000000002</v>
      </c>
      <c r="F32" s="2"/>
    </row>
    <row r="33" spans="1:6" s="1" customFormat="1" x14ac:dyDescent="0.2">
      <c r="A33" s="74" t="s">
        <v>98</v>
      </c>
      <c r="B33" s="75" t="s">
        <v>333</v>
      </c>
      <c r="C33" s="75" t="s">
        <v>334</v>
      </c>
      <c r="D33" s="76" t="s">
        <v>29</v>
      </c>
      <c r="E33" s="73">
        <v>6.4842000000000004</v>
      </c>
      <c r="F33" s="2"/>
    </row>
    <row r="34" spans="1:6" s="1" customFormat="1" x14ac:dyDescent="0.2">
      <c r="A34" s="74" t="s">
        <v>105</v>
      </c>
      <c r="B34" s="75" t="s">
        <v>348</v>
      </c>
      <c r="C34" s="75" t="s">
        <v>349</v>
      </c>
      <c r="D34" s="76" t="s">
        <v>29</v>
      </c>
      <c r="E34" s="73">
        <v>1.2857000000000001</v>
      </c>
      <c r="F34" s="2"/>
    </row>
    <row r="35" spans="1:6" s="1" customFormat="1" ht="36" x14ac:dyDescent="0.2">
      <c r="A35" s="74" t="s">
        <v>112</v>
      </c>
      <c r="B35" s="75" t="s">
        <v>87</v>
      </c>
      <c r="C35" s="75" t="s">
        <v>88</v>
      </c>
      <c r="D35" s="76" t="s">
        <v>29</v>
      </c>
      <c r="E35" s="73">
        <v>1.0435000000000001</v>
      </c>
      <c r="F35" s="2"/>
    </row>
    <row r="36" spans="1:6" s="1" customFormat="1" x14ac:dyDescent="0.2">
      <c r="A36" s="74" t="s">
        <v>119</v>
      </c>
      <c r="B36" s="75" t="s">
        <v>27</v>
      </c>
      <c r="C36" s="75" t="s">
        <v>28</v>
      </c>
      <c r="D36" s="76" t="s">
        <v>29</v>
      </c>
      <c r="E36" s="73">
        <v>0.63222800000000001</v>
      </c>
      <c r="F36" s="2"/>
    </row>
    <row r="37" spans="1:6" s="1" customFormat="1" x14ac:dyDescent="0.2">
      <c r="A37" s="74" t="s">
        <v>126</v>
      </c>
      <c r="B37" s="75" t="s">
        <v>318</v>
      </c>
      <c r="C37" s="75" t="s">
        <v>319</v>
      </c>
      <c r="D37" s="76" t="s">
        <v>29</v>
      </c>
      <c r="E37" s="73">
        <v>2.3536000000000001E-2</v>
      </c>
      <c r="F37" s="2"/>
    </row>
    <row r="38" spans="1:6" s="1" customFormat="1" x14ac:dyDescent="0.2">
      <c r="A38" s="74" t="s">
        <v>132</v>
      </c>
      <c r="B38" s="75" t="s">
        <v>409</v>
      </c>
      <c r="C38" s="75" t="s">
        <v>410</v>
      </c>
      <c r="D38" s="76" t="s">
        <v>29</v>
      </c>
      <c r="E38" s="73">
        <v>4.8025000000000002</v>
      </c>
      <c r="F38" s="2"/>
    </row>
    <row r="39" spans="1:6" s="1" customFormat="1" x14ac:dyDescent="0.2">
      <c r="A39" s="74" t="s">
        <v>138</v>
      </c>
      <c r="B39" s="75" t="s">
        <v>352</v>
      </c>
      <c r="C39" s="75" t="s">
        <v>353</v>
      </c>
      <c r="D39" s="76" t="s">
        <v>29</v>
      </c>
      <c r="E39" s="73">
        <v>0.44130000000000003</v>
      </c>
      <c r="F39" s="2"/>
    </row>
    <row r="40" spans="1:6" s="1" customFormat="1" ht="36" x14ac:dyDescent="0.2">
      <c r="A40" s="74" t="s">
        <v>145</v>
      </c>
      <c r="B40" s="75" t="s">
        <v>284</v>
      </c>
      <c r="C40" s="75" t="s">
        <v>285</v>
      </c>
      <c r="D40" s="76" t="s">
        <v>29</v>
      </c>
      <c r="E40" s="73">
        <v>3.1519999999999999E-2</v>
      </c>
      <c r="F40" s="2"/>
    </row>
    <row r="41" spans="1:6" s="1" customFormat="1" x14ac:dyDescent="0.2">
      <c r="A41" s="74" t="s">
        <v>165</v>
      </c>
      <c r="B41" s="75" t="s">
        <v>470</v>
      </c>
      <c r="C41" s="75" t="s">
        <v>42</v>
      </c>
      <c r="D41" s="76" t="s">
        <v>29</v>
      </c>
      <c r="E41" s="73">
        <v>4.65E-2</v>
      </c>
      <c r="F41" s="2"/>
    </row>
    <row r="42" spans="1:6" s="1" customFormat="1" x14ac:dyDescent="0.2">
      <c r="A42" s="74" t="s">
        <v>169</v>
      </c>
      <c r="B42" s="75" t="s">
        <v>41</v>
      </c>
      <c r="C42" s="75" t="s">
        <v>42</v>
      </c>
      <c r="D42" s="76" t="s">
        <v>29</v>
      </c>
      <c r="E42" s="73">
        <v>0.62629800000000002</v>
      </c>
      <c r="F42" s="2"/>
    </row>
    <row r="43" spans="1:6" s="1" customFormat="1" x14ac:dyDescent="0.2">
      <c r="A43" s="74" t="s">
        <v>171</v>
      </c>
      <c r="B43" s="75" t="s">
        <v>53</v>
      </c>
      <c r="C43" s="75" t="s">
        <v>54</v>
      </c>
      <c r="D43" s="76" t="s">
        <v>29</v>
      </c>
      <c r="E43" s="73">
        <v>1.0488</v>
      </c>
      <c r="F43" s="2"/>
    </row>
    <row r="44" spans="1:6" s="1" customFormat="1" x14ac:dyDescent="0.2">
      <c r="A44" s="74" t="s">
        <v>173</v>
      </c>
      <c r="B44" s="75" t="s">
        <v>70</v>
      </c>
      <c r="C44" s="75" t="s">
        <v>71</v>
      </c>
      <c r="D44" s="76" t="s">
        <v>29</v>
      </c>
      <c r="E44" s="73">
        <v>4.5955000000000004</v>
      </c>
      <c r="F44" s="2"/>
    </row>
    <row r="45" spans="1:6" s="1" customFormat="1" x14ac:dyDescent="0.2">
      <c r="A45" s="74" t="s">
        <v>175</v>
      </c>
      <c r="B45" s="75" t="s">
        <v>306</v>
      </c>
      <c r="C45" s="75" t="s">
        <v>307</v>
      </c>
      <c r="D45" s="76" t="s">
        <v>29</v>
      </c>
      <c r="E45" s="73">
        <v>0.84440000000000004</v>
      </c>
      <c r="F45" s="2"/>
    </row>
    <row r="46" spans="1:6" s="1" customFormat="1" x14ac:dyDescent="0.2">
      <c r="A46" s="74" t="s">
        <v>177</v>
      </c>
      <c r="B46" s="75" t="s">
        <v>288</v>
      </c>
      <c r="C46" s="75" t="s">
        <v>289</v>
      </c>
      <c r="D46" s="76" t="s">
        <v>29</v>
      </c>
      <c r="E46" s="73">
        <v>0.78012000000000004</v>
      </c>
      <c r="F46" s="2"/>
    </row>
    <row r="47" spans="1:6" s="1" customFormat="1" x14ac:dyDescent="0.2">
      <c r="A47" s="74" t="s">
        <v>179</v>
      </c>
      <c r="B47" s="75" t="s">
        <v>390</v>
      </c>
      <c r="C47" s="75" t="s">
        <v>391</v>
      </c>
      <c r="D47" s="76" t="s">
        <v>29</v>
      </c>
      <c r="E47" s="73">
        <v>0.45895200000000003</v>
      </c>
      <c r="F47" s="2"/>
    </row>
    <row r="48" spans="1:6" s="1" customFormat="1" x14ac:dyDescent="0.2">
      <c r="A48" s="77"/>
      <c r="B48" s="342" t="s">
        <v>782</v>
      </c>
      <c r="C48" s="343"/>
      <c r="D48" s="78" t="s">
        <v>779</v>
      </c>
      <c r="E48" s="79"/>
      <c r="F48" s="2"/>
    </row>
    <row r="49" spans="1:6" s="1" customFormat="1" x14ac:dyDescent="0.2">
      <c r="A49" s="77"/>
      <c r="B49" s="342" t="s">
        <v>783</v>
      </c>
      <c r="C49" s="343"/>
      <c r="D49" s="78" t="s">
        <v>779</v>
      </c>
      <c r="E49" s="79"/>
      <c r="F49" s="2"/>
    </row>
    <row r="50" spans="1:6" s="1" customFormat="1" x14ac:dyDescent="0.2">
      <c r="A50" s="313"/>
      <c r="B50" s="314"/>
      <c r="C50" s="314"/>
      <c r="D50" s="314"/>
      <c r="E50" s="314"/>
      <c r="F50" s="2"/>
    </row>
    <row r="51" spans="1:6" s="1" customFormat="1" x14ac:dyDescent="0.2">
      <c r="A51" s="68"/>
      <c r="B51" s="69"/>
      <c r="C51" s="70" t="s">
        <v>743</v>
      </c>
      <c r="D51" s="71"/>
      <c r="E51" s="72"/>
      <c r="F51" s="2"/>
    </row>
    <row r="52" spans="1:6" s="1" customFormat="1" x14ac:dyDescent="0.2">
      <c r="A52" s="74" t="s">
        <v>181</v>
      </c>
      <c r="B52" s="75" t="s">
        <v>152</v>
      </c>
      <c r="C52" s="75" t="s">
        <v>153</v>
      </c>
      <c r="D52" s="76" t="s">
        <v>58</v>
      </c>
      <c r="E52" s="73">
        <v>1.2897000000000001</v>
      </c>
      <c r="F52" s="2"/>
    </row>
    <row r="53" spans="1:6" s="1" customFormat="1" x14ac:dyDescent="0.2">
      <c r="A53" s="74" t="s">
        <v>191</v>
      </c>
      <c r="B53" s="75" t="s">
        <v>152</v>
      </c>
      <c r="C53" s="75" t="s">
        <v>153</v>
      </c>
      <c r="D53" s="76" t="s">
        <v>58</v>
      </c>
      <c r="E53" s="73">
        <v>0.59099999999999997</v>
      </c>
      <c r="F53" s="2"/>
    </row>
    <row r="54" spans="1:6" s="1" customFormat="1" x14ac:dyDescent="0.2">
      <c r="A54" s="74" t="s">
        <v>193</v>
      </c>
      <c r="B54" s="75" t="s">
        <v>412</v>
      </c>
      <c r="C54" s="75" t="s">
        <v>413</v>
      </c>
      <c r="D54" s="76" t="s">
        <v>58</v>
      </c>
      <c r="E54" s="73">
        <v>1.3306</v>
      </c>
      <c r="F54" s="2"/>
    </row>
    <row r="55" spans="1:6" s="1" customFormat="1" ht="24" x14ac:dyDescent="0.2">
      <c r="A55" s="74" t="s">
        <v>195</v>
      </c>
      <c r="B55" s="75" t="s">
        <v>429</v>
      </c>
      <c r="C55" s="75" t="s">
        <v>430</v>
      </c>
      <c r="D55" s="76" t="s">
        <v>58</v>
      </c>
      <c r="E55" s="73">
        <v>0.74399999999999999</v>
      </c>
      <c r="F55" s="2"/>
    </row>
    <row r="56" spans="1:6" s="1" customFormat="1" x14ac:dyDescent="0.2">
      <c r="A56" s="74" t="s">
        <v>197</v>
      </c>
      <c r="B56" s="75" t="s">
        <v>449</v>
      </c>
      <c r="C56" s="75" t="s">
        <v>450</v>
      </c>
      <c r="D56" s="76" t="s">
        <v>33</v>
      </c>
      <c r="E56" s="73">
        <v>0.11508699999999999</v>
      </c>
      <c r="F56" s="2"/>
    </row>
    <row r="57" spans="1:6" s="1" customFormat="1" x14ac:dyDescent="0.2">
      <c r="A57" s="74" t="s">
        <v>215</v>
      </c>
      <c r="B57" s="75" t="s">
        <v>337</v>
      </c>
      <c r="C57" s="75" t="s">
        <v>338</v>
      </c>
      <c r="D57" s="76" t="s">
        <v>58</v>
      </c>
      <c r="E57" s="73">
        <v>6.0016999999999996</v>
      </c>
      <c r="F57" s="2"/>
    </row>
    <row r="58" spans="1:6" s="1" customFormat="1" x14ac:dyDescent="0.2">
      <c r="A58" s="74" t="s">
        <v>242</v>
      </c>
      <c r="B58" s="75" t="s">
        <v>356</v>
      </c>
      <c r="C58" s="75" t="s">
        <v>357</v>
      </c>
      <c r="D58" s="76" t="s">
        <v>33</v>
      </c>
      <c r="E58" s="73">
        <v>2.3540000000000002E-3</v>
      </c>
      <c r="F58" s="2"/>
    </row>
    <row r="59" spans="1:6" s="1" customFormat="1" x14ac:dyDescent="0.2">
      <c r="A59" s="74" t="s">
        <v>244</v>
      </c>
      <c r="B59" s="75" t="s">
        <v>359</v>
      </c>
      <c r="C59" s="75" t="s">
        <v>360</v>
      </c>
      <c r="D59" s="76" t="s">
        <v>33</v>
      </c>
      <c r="E59" s="73">
        <v>4.6189000000000001E-2</v>
      </c>
      <c r="F59" s="2"/>
    </row>
    <row r="60" spans="1:6" s="1" customFormat="1" x14ac:dyDescent="0.2">
      <c r="A60" s="74" t="s">
        <v>246</v>
      </c>
      <c r="B60" s="75" t="s">
        <v>362</v>
      </c>
      <c r="C60" s="75" t="s">
        <v>363</v>
      </c>
      <c r="D60" s="76" t="s">
        <v>33</v>
      </c>
      <c r="E60" s="73">
        <v>5.5900000000000004E-3</v>
      </c>
      <c r="F60" s="2"/>
    </row>
    <row r="61" spans="1:6" s="1" customFormat="1" ht="24" x14ac:dyDescent="0.2">
      <c r="A61" s="74" t="s">
        <v>248</v>
      </c>
      <c r="B61" s="75" t="s">
        <v>415</v>
      </c>
      <c r="C61" s="75" t="s">
        <v>416</v>
      </c>
      <c r="D61" s="76" t="s">
        <v>33</v>
      </c>
      <c r="E61" s="73">
        <v>6.2000000000000003E-5</v>
      </c>
      <c r="F61" s="2"/>
    </row>
    <row r="62" spans="1:6" s="1" customFormat="1" x14ac:dyDescent="0.2">
      <c r="A62" s="74" t="s">
        <v>250</v>
      </c>
      <c r="B62" s="75" t="s">
        <v>493</v>
      </c>
      <c r="C62" s="75" t="s">
        <v>494</v>
      </c>
      <c r="D62" s="76" t="s">
        <v>495</v>
      </c>
      <c r="E62" s="73">
        <v>5.6</v>
      </c>
      <c r="F62" s="2"/>
    </row>
    <row r="63" spans="1:6" s="1" customFormat="1" ht="24" x14ac:dyDescent="0.2">
      <c r="A63" s="74" t="s">
        <v>252</v>
      </c>
      <c r="B63" s="75" t="s">
        <v>224</v>
      </c>
      <c r="C63" s="75" t="s">
        <v>225</v>
      </c>
      <c r="D63" s="76" t="s">
        <v>33</v>
      </c>
      <c r="E63" s="73">
        <v>4.4299999999999998E-4</v>
      </c>
      <c r="F63" s="2"/>
    </row>
    <row r="64" spans="1:6" s="1" customFormat="1" x14ac:dyDescent="0.2">
      <c r="A64" s="74" t="s">
        <v>254</v>
      </c>
      <c r="B64" s="75" t="s">
        <v>587</v>
      </c>
      <c r="C64" s="75" t="s">
        <v>588</v>
      </c>
      <c r="D64" s="76" t="s">
        <v>157</v>
      </c>
      <c r="E64" s="73">
        <v>0.06</v>
      </c>
      <c r="F64" s="2"/>
    </row>
    <row r="65" spans="1:6" s="1" customFormat="1" ht="24" x14ac:dyDescent="0.2">
      <c r="A65" s="74" t="s">
        <v>256</v>
      </c>
      <c r="B65" s="75" t="s">
        <v>227</v>
      </c>
      <c r="C65" s="75" t="s">
        <v>228</v>
      </c>
      <c r="D65" s="76" t="s">
        <v>157</v>
      </c>
      <c r="E65" s="73">
        <v>1.2700000000000001E-3</v>
      </c>
      <c r="F65" s="2"/>
    </row>
    <row r="66" spans="1:6" s="1" customFormat="1" x14ac:dyDescent="0.2">
      <c r="A66" s="74" t="s">
        <v>258</v>
      </c>
      <c r="B66" s="75" t="s">
        <v>418</v>
      </c>
      <c r="C66" s="75" t="s">
        <v>419</v>
      </c>
      <c r="D66" s="76" t="s">
        <v>33</v>
      </c>
      <c r="E66" s="73">
        <v>5.5389999999999997E-3</v>
      </c>
      <c r="F66" s="2"/>
    </row>
    <row r="67" spans="1:6" s="1" customFormat="1" ht="24" x14ac:dyDescent="0.2">
      <c r="A67" s="74" t="s">
        <v>270</v>
      </c>
      <c r="B67" s="75" t="s">
        <v>432</v>
      </c>
      <c r="C67" s="75" t="s">
        <v>433</v>
      </c>
      <c r="D67" s="76" t="s">
        <v>324</v>
      </c>
      <c r="E67" s="73">
        <v>37.200000000000003</v>
      </c>
      <c r="F67" s="2"/>
    </row>
    <row r="68" spans="1:6" s="1" customFormat="1" ht="36" x14ac:dyDescent="0.2">
      <c r="A68" s="74" t="s">
        <v>272</v>
      </c>
      <c r="B68" s="75" t="s">
        <v>394</v>
      </c>
      <c r="C68" s="75" t="s">
        <v>395</v>
      </c>
      <c r="D68" s="76" t="s">
        <v>324</v>
      </c>
      <c r="E68" s="73">
        <v>30.008400000000002</v>
      </c>
      <c r="F68" s="2"/>
    </row>
    <row r="69" spans="1:6" s="1" customFormat="1" ht="24" x14ac:dyDescent="0.2">
      <c r="A69" s="74" t="s">
        <v>274</v>
      </c>
      <c r="B69" s="75" t="s">
        <v>497</v>
      </c>
      <c r="C69" s="75" t="s">
        <v>498</v>
      </c>
      <c r="D69" s="76" t="s">
        <v>33</v>
      </c>
      <c r="E69" s="73">
        <v>3.3199999999999999E-4</v>
      </c>
      <c r="F69" s="2"/>
    </row>
    <row r="70" spans="1:6" s="1" customFormat="1" x14ac:dyDescent="0.2">
      <c r="A70" s="74" t="s">
        <v>276</v>
      </c>
      <c r="B70" s="75" t="s">
        <v>472</v>
      </c>
      <c r="C70" s="75" t="s">
        <v>473</v>
      </c>
      <c r="D70" s="76" t="s">
        <v>33</v>
      </c>
      <c r="E70" s="73">
        <v>2.9295000000000002E-2</v>
      </c>
      <c r="F70" s="2"/>
    </row>
    <row r="71" spans="1:6" s="1" customFormat="1" x14ac:dyDescent="0.2">
      <c r="A71" s="74" t="s">
        <v>278</v>
      </c>
      <c r="B71" s="75" t="s">
        <v>397</v>
      </c>
      <c r="C71" s="75" t="s">
        <v>398</v>
      </c>
      <c r="D71" s="76" t="s">
        <v>157</v>
      </c>
      <c r="E71" s="73">
        <v>132.38999999999999</v>
      </c>
      <c r="F71" s="2"/>
    </row>
    <row r="72" spans="1:6" s="1" customFormat="1" x14ac:dyDescent="0.2">
      <c r="A72" s="74" t="s">
        <v>294</v>
      </c>
      <c r="B72" s="75" t="s">
        <v>452</v>
      </c>
      <c r="C72" s="75" t="s">
        <v>453</v>
      </c>
      <c r="D72" s="76" t="s">
        <v>33</v>
      </c>
      <c r="E72" s="73">
        <v>8.3700000000000007E-3</v>
      </c>
      <c r="F72" s="2"/>
    </row>
    <row r="73" spans="1:6" s="1" customFormat="1" x14ac:dyDescent="0.2">
      <c r="A73" s="74" t="s">
        <v>296</v>
      </c>
      <c r="B73" s="75" t="s">
        <v>365</v>
      </c>
      <c r="C73" s="75" t="s">
        <v>366</v>
      </c>
      <c r="D73" s="76" t="s">
        <v>33</v>
      </c>
      <c r="E73" s="73">
        <v>1.6768999999999999E-2</v>
      </c>
      <c r="F73" s="2"/>
    </row>
    <row r="74" spans="1:6" s="1" customFormat="1" x14ac:dyDescent="0.2">
      <c r="A74" s="74" t="s">
        <v>298</v>
      </c>
      <c r="B74" s="75" t="s">
        <v>500</v>
      </c>
      <c r="C74" s="75" t="s">
        <v>501</v>
      </c>
      <c r="D74" s="76" t="s">
        <v>157</v>
      </c>
      <c r="E74" s="73">
        <v>3.04</v>
      </c>
      <c r="F74" s="2"/>
    </row>
    <row r="75" spans="1:6" s="1" customFormat="1" x14ac:dyDescent="0.2">
      <c r="A75" s="74" t="s">
        <v>308</v>
      </c>
      <c r="B75" s="75" t="s">
        <v>503</v>
      </c>
      <c r="C75" s="75" t="s">
        <v>504</v>
      </c>
      <c r="D75" s="76" t="s">
        <v>33</v>
      </c>
      <c r="E75" s="73">
        <v>1.36E-4</v>
      </c>
      <c r="F75" s="2"/>
    </row>
    <row r="76" spans="1:6" s="1" customFormat="1" x14ac:dyDescent="0.2">
      <c r="A76" s="74" t="s">
        <v>311</v>
      </c>
      <c r="B76" s="75" t="s">
        <v>230</v>
      </c>
      <c r="C76" s="75" t="s">
        <v>231</v>
      </c>
      <c r="D76" s="76" t="s">
        <v>157</v>
      </c>
      <c r="E76" s="73">
        <v>0.123</v>
      </c>
      <c r="F76" s="2"/>
    </row>
    <row r="77" spans="1:6" s="1" customFormat="1" ht="24" x14ac:dyDescent="0.2">
      <c r="A77" s="74" t="s">
        <v>328</v>
      </c>
      <c r="B77" s="75" t="s">
        <v>506</v>
      </c>
      <c r="C77" s="75" t="s">
        <v>507</v>
      </c>
      <c r="D77" s="76" t="s">
        <v>33</v>
      </c>
      <c r="E77" s="73">
        <v>4.8000000000000001E-4</v>
      </c>
      <c r="F77" s="2"/>
    </row>
    <row r="78" spans="1:6" s="1" customFormat="1" x14ac:dyDescent="0.2">
      <c r="A78" s="74" t="s">
        <v>342</v>
      </c>
      <c r="B78" s="75" t="s">
        <v>475</v>
      </c>
      <c r="C78" s="75" t="s">
        <v>476</v>
      </c>
      <c r="D78" s="76" t="s">
        <v>33</v>
      </c>
      <c r="E78" s="73">
        <v>2.3249999999999998E-3</v>
      </c>
      <c r="F78" s="2"/>
    </row>
    <row r="79" spans="1:6" s="1" customFormat="1" ht="24" x14ac:dyDescent="0.2">
      <c r="A79" s="74" t="s">
        <v>373</v>
      </c>
      <c r="B79" s="75" t="s">
        <v>509</v>
      </c>
      <c r="C79" s="75" t="s">
        <v>510</v>
      </c>
      <c r="D79" s="76" t="s">
        <v>33</v>
      </c>
      <c r="E79" s="73">
        <v>2.9999999999999997E-4</v>
      </c>
      <c r="F79" s="2"/>
    </row>
    <row r="80" spans="1:6" s="1" customFormat="1" ht="24" x14ac:dyDescent="0.2">
      <c r="A80" s="74" t="s">
        <v>379</v>
      </c>
      <c r="B80" s="75" t="s">
        <v>512</v>
      </c>
      <c r="C80" s="75" t="s">
        <v>513</v>
      </c>
      <c r="D80" s="76" t="s">
        <v>157</v>
      </c>
      <c r="E80" s="73">
        <v>0.48</v>
      </c>
      <c r="F80" s="2"/>
    </row>
    <row r="81" spans="1:6" s="1" customFormat="1" ht="24" x14ac:dyDescent="0.2">
      <c r="A81" s="74" t="s">
        <v>403</v>
      </c>
      <c r="B81" s="75" t="s">
        <v>421</v>
      </c>
      <c r="C81" s="75" t="s">
        <v>422</v>
      </c>
      <c r="D81" s="76" t="s">
        <v>324</v>
      </c>
      <c r="E81" s="73">
        <v>2.4409000000000001</v>
      </c>
      <c r="F81" s="2"/>
    </row>
    <row r="82" spans="1:6" s="1" customFormat="1" x14ac:dyDescent="0.2">
      <c r="A82" s="74" t="s">
        <v>423</v>
      </c>
      <c r="B82" s="75" t="s">
        <v>56</v>
      </c>
      <c r="C82" s="75" t="s">
        <v>57</v>
      </c>
      <c r="D82" s="76" t="s">
        <v>58</v>
      </c>
      <c r="E82" s="73">
        <v>0.87031999999999998</v>
      </c>
      <c r="F82" s="2"/>
    </row>
    <row r="83" spans="1:6" s="1" customFormat="1" x14ac:dyDescent="0.2">
      <c r="A83" s="74" t="s">
        <v>438</v>
      </c>
      <c r="B83" s="75" t="s">
        <v>206</v>
      </c>
      <c r="C83" s="75" t="s">
        <v>207</v>
      </c>
      <c r="D83" s="76" t="s">
        <v>33</v>
      </c>
      <c r="E83" s="73">
        <v>1.2899999999999999E-3</v>
      </c>
      <c r="F83" s="2"/>
    </row>
    <row r="84" spans="1:6" s="1" customFormat="1" x14ac:dyDescent="0.2">
      <c r="A84" s="74" t="s">
        <v>454</v>
      </c>
      <c r="B84" s="75" t="s">
        <v>233</v>
      </c>
      <c r="C84" s="75" t="s">
        <v>234</v>
      </c>
      <c r="D84" s="76" t="s">
        <v>157</v>
      </c>
      <c r="E84" s="73">
        <v>0.129</v>
      </c>
      <c r="F84" s="2"/>
    </row>
    <row r="85" spans="1:6" s="1" customFormat="1" x14ac:dyDescent="0.2">
      <c r="A85" s="74" t="s">
        <v>463</v>
      </c>
      <c r="B85" s="75" t="s">
        <v>60</v>
      </c>
      <c r="C85" s="75" t="s">
        <v>61</v>
      </c>
      <c r="D85" s="76" t="s">
        <v>58</v>
      </c>
      <c r="E85" s="73">
        <v>0.13616</v>
      </c>
      <c r="F85" s="2"/>
    </row>
    <row r="86" spans="1:6" s="1" customFormat="1" ht="36" x14ac:dyDescent="0.2">
      <c r="A86" s="74" t="s">
        <v>481</v>
      </c>
      <c r="B86" s="75" t="s">
        <v>435</v>
      </c>
      <c r="C86" s="75" t="s">
        <v>436</v>
      </c>
      <c r="D86" s="76" t="s">
        <v>33</v>
      </c>
      <c r="E86" s="73">
        <v>1.4880000000000001E-2</v>
      </c>
      <c r="F86" s="2"/>
    </row>
    <row r="87" spans="1:6" s="1" customFormat="1" x14ac:dyDescent="0.2">
      <c r="A87" s="74" t="s">
        <v>485</v>
      </c>
      <c r="B87" s="75" t="s">
        <v>209</v>
      </c>
      <c r="C87" s="75" t="s">
        <v>210</v>
      </c>
      <c r="D87" s="76" t="s">
        <v>33</v>
      </c>
      <c r="E87" s="73">
        <v>1.2800000000000001E-3</v>
      </c>
      <c r="F87" s="2"/>
    </row>
    <row r="88" spans="1:6" s="1" customFormat="1" ht="24" x14ac:dyDescent="0.2">
      <c r="A88" s="74" t="s">
        <v>487</v>
      </c>
      <c r="B88" s="75" t="s">
        <v>478</v>
      </c>
      <c r="C88" s="75" t="s">
        <v>479</v>
      </c>
      <c r="D88" s="76" t="s">
        <v>324</v>
      </c>
      <c r="E88" s="73">
        <v>0.3906</v>
      </c>
      <c r="F88" s="2"/>
    </row>
    <row r="89" spans="1:6" s="1" customFormat="1" x14ac:dyDescent="0.2">
      <c r="A89" s="74" t="s">
        <v>540</v>
      </c>
      <c r="B89" s="75" t="s">
        <v>516</v>
      </c>
      <c r="C89" s="75" t="s">
        <v>517</v>
      </c>
      <c r="D89" s="76" t="s">
        <v>157</v>
      </c>
      <c r="E89" s="73">
        <v>0.16</v>
      </c>
      <c r="F89" s="2"/>
    </row>
    <row r="90" spans="1:6" s="1" customFormat="1" ht="36" x14ac:dyDescent="0.2">
      <c r="A90" s="74" t="s">
        <v>556</v>
      </c>
      <c r="B90" s="75" t="s">
        <v>340</v>
      </c>
      <c r="C90" s="75" t="s">
        <v>341</v>
      </c>
      <c r="D90" s="76" t="s">
        <v>58</v>
      </c>
      <c r="E90" s="73">
        <v>3.5304000000000002E-2</v>
      </c>
      <c r="F90" s="2"/>
    </row>
    <row r="91" spans="1:6" s="1" customFormat="1" ht="36" x14ac:dyDescent="0.2">
      <c r="A91" s="74" t="s">
        <v>572</v>
      </c>
      <c r="B91" s="75" t="s">
        <v>155</v>
      </c>
      <c r="C91" s="75" t="s">
        <v>156</v>
      </c>
      <c r="D91" s="76" t="s">
        <v>157</v>
      </c>
      <c r="E91" s="73">
        <v>1.32</v>
      </c>
      <c r="F91" s="2"/>
    </row>
    <row r="92" spans="1:6" s="1" customFormat="1" x14ac:dyDescent="0.2">
      <c r="A92" s="74" t="s">
        <v>580</v>
      </c>
      <c r="B92" s="75" t="s">
        <v>368</v>
      </c>
      <c r="C92" s="75" t="s">
        <v>369</v>
      </c>
      <c r="D92" s="76" t="s">
        <v>33</v>
      </c>
      <c r="E92" s="73">
        <v>3.6775000000000002E-2</v>
      </c>
      <c r="F92" s="2"/>
    </row>
    <row r="93" spans="1:6" s="1" customFormat="1" x14ac:dyDescent="0.2">
      <c r="A93" s="74" t="s">
        <v>582</v>
      </c>
      <c r="B93" s="75" t="s">
        <v>322</v>
      </c>
      <c r="C93" s="75" t="s">
        <v>323</v>
      </c>
      <c r="D93" s="76" t="s">
        <v>324</v>
      </c>
      <c r="E93" s="73">
        <v>30.890999999999998</v>
      </c>
      <c r="F93" s="2"/>
    </row>
    <row r="94" spans="1:6" s="1" customFormat="1" x14ac:dyDescent="0.2">
      <c r="A94" s="74" t="s">
        <v>594</v>
      </c>
      <c r="B94" s="75" t="s">
        <v>371</v>
      </c>
      <c r="C94" s="75" t="s">
        <v>372</v>
      </c>
      <c r="D94" s="76" t="s">
        <v>157</v>
      </c>
      <c r="E94" s="73">
        <v>0.62434999999999996</v>
      </c>
      <c r="F94" s="2"/>
    </row>
    <row r="95" spans="1:6" s="1" customFormat="1" x14ac:dyDescent="0.2">
      <c r="A95" s="74" t="s">
        <v>596</v>
      </c>
      <c r="B95" s="75" t="s">
        <v>326</v>
      </c>
      <c r="C95" s="75" t="s">
        <v>327</v>
      </c>
      <c r="D95" s="76" t="s">
        <v>33</v>
      </c>
      <c r="E95" s="73">
        <v>6.1799999999999995E-4</v>
      </c>
      <c r="F95" s="2"/>
    </row>
    <row r="96" spans="1:6" s="1" customFormat="1" ht="24" x14ac:dyDescent="0.2">
      <c r="A96" s="74" t="s">
        <v>599</v>
      </c>
      <c r="B96" s="75" t="s">
        <v>236</v>
      </c>
      <c r="C96" s="75" t="s">
        <v>237</v>
      </c>
      <c r="D96" s="76" t="s">
        <v>238</v>
      </c>
      <c r="E96" s="73">
        <v>5.21E-2</v>
      </c>
      <c r="F96" s="2"/>
    </row>
    <row r="97" spans="1:6" s="1" customFormat="1" ht="36" x14ac:dyDescent="0.2">
      <c r="A97" s="74" t="s">
        <v>601</v>
      </c>
      <c r="B97" s="75" t="s">
        <v>188</v>
      </c>
      <c r="C97" s="75" t="s">
        <v>189</v>
      </c>
      <c r="D97" s="76" t="s">
        <v>161</v>
      </c>
      <c r="E97" s="73">
        <v>7.984</v>
      </c>
      <c r="F97" s="2"/>
    </row>
    <row r="98" spans="1:6" s="1" customFormat="1" ht="36" x14ac:dyDescent="0.2">
      <c r="A98" s="74" t="s">
        <v>610</v>
      </c>
      <c r="B98" s="75" t="s">
        <v>159</v>
      </c>
      <c r="C98" s="75" t="s">
        <v>160</v>
      </c>
      <c r="D98" s="76" t="s">
        <v>161</v>
      </c>
      <c r="E98" s="73">
        <v>29.94</v>
      </c>
      <c r="F98" s="2"/>
    </row>
    <row r="99" spans="1:6" s="1" customFormat="1" x14ac:dyDescent="0.2">
      <c r="A99" s="74" t="s">
        <v>617</v>
      </c>
      <c r="B99" s="75" t="s">
        <v>578</v>
      </c>
      <c r="C99" s="75" t="s">
        <v>579</v>
      </c>
      <c r="D99" s="76" t="s">
        <v>168</v>
      </c>
      <c r="E99" s="73">
        <v>8.16</v>
      </c>
      <c r="F99" s="2"/>
    </row>
    <row r="100" spans="1:6" s="1" customFormat="1" x14ac:dyDescent="0.2">
      <c r="A100" s="74" t="s">
        <v>623</v>
      </c>
      <c r="B100" s="75" t="s">
        <v>519</v>
      </c>
      <c r="C100" s="75" t="s">
        <v>520</v>
      </c>
      <c r="D100" s="76" t="s">
        <v>157</v>
      </c>
      <c r="E100" s="73">
        <v>12</v>
      </c>
      <c r="F100" s="2"/>
    </row>
    <row r="101" spans="1:6" s="1" customFormat="1" ht="24" x14ac:dyDescent="0.2">
      <c r="A101" s="74" t="s">
        <v>636</v>
      </c>
      <c r="B101" s="75" t="s">
        <v>163</v>
      </c>
      <c r="C101" s="75" t="s">
        <v>164</v>
      </c>
      <c r="D101" s="76" t="s">
        <v>33</v>
      </c>
      <c r="E101" s="73">
        <v>8.9400000000000005E-4</v>
      </c>
      <c r="F101" s="2"/>
    </row>
    <row r="102" spans="1:6" s="1" customFormat="1" ht="36" x14ac:dyDescent="0.2">
      <c r="A102" s="74" t="s">
        <v>642</v>
      </c>
      <c r="B102" s="75" t="s">
        <v>522</v>
      </c>
      <c r="C102" s="75" t="s">
        <v>523</v>
      </c>
      <c r="D102" s="76" t="s">
        <v>168</v>
      </c>
      <c r="E102" s="73">
        <v>6</v>
      </c>
      <c r="F102" s="2"/>
    </row>
    <row r="103" spans="1:6" s="1" customFormat="1" ht="24" x14ac:dyDescent="0.2">
      <c r="A103" s="74" t="s">
        <v>653</v>
      </c>
      <c r="B103" s="75" t="s">
        <v>292</v>
      </c>
      <c r="C103" s="75" t="s">
        <v>293</v>
      </c>
      <c r="D103" s="76" t="s">
        <v>168</v>
      </c>
      <c r="E103" s="73">
        <v>10.244</v>
      </c>
      <c r="F103" s="2"/>
    </row>
    <row r="104" spans="1:6" s="1" customFormat="1" x14ac:dyDescent="0.2">
      <c r="A104" s="74" t="s">
        <v>660</v>
      </c>
      <c r="B104" s="75" t="s">
        <v>525</v>
      </c>
      <c r="C104" s="75" t="s">
        <v>526</v>
      </c>
      <c r="D104" s="76" t="s">
        <v>527</v>
      </c>
      <c r="E104" s="73">
        <v>6</v>
      </c>
      <c r="F104" s="2"/>
    </row>
    <row r="105" spans="1:6" s="1" customFormat="1" x14ac:dyDescent="0.2">
      <c r="A105" s="74" t="s">
        <v>666</v>
      </c>
      <c r="B105" s="75" t="s">
        <v>553</v>
      </c>
      <c r="C105" s="75" t="s">
        <v>554</v>
      </c>
      <c r="D105" s="76" t="s">
        <v>527</v>
      </c>
      <c r="E105" s="73">
        <v>3</v>
      </c>
      <c r="F105" s="2"/>
    </row>
    <row r="106" spans="1:6" s="1" customFormat="1" ht="24" x14ac:dyDescent="0.2">
      <c r="A106" s="74" t="s">
        <v>674</v>
      </c>
      <c r="B106" s="75" t="s">
        <v>212</v>
      </c>
      <c r="C106" s="75" t="s">
        <v>213</v>
      </c>
      <c r="D106" s="76" t="s">
        <v>214</v>
      </c>
      <c r="E106" s="73">
        <v>2</v>
      </c>
      <c r="F106" s="2"/>
    </row>
    <row r="107" spans="1:6" s="1" customFormat="1" x14ac:dyDescent="0.2">
      <c r="A107" s="74" t="s">
        <v>681</v>
      </c>
      <c r="B107" s="75" t="s">
        <v>401</v>
      </c>
      <c r="C107" s="75" t="s">
        <v>402</v>
      </c>
      <c r="D107" s="76" t="s">
        <v>33</v>
      </c>
      <c r="E107" s="73">
        <v>1.4710000000000001E-2</v>
      </c>
      <c r="F107" s="2"/>
    </row>
    <row r="108" spans="1:6" s="1" customFormat="1" x14ac:dyDescent="0.2">
      <c r="A108" s="74" t="s">
        <v>689</v>
      </c>
      <c r="B108" s="75" t="s">
        <v>529</v>
      </c>
      <c r="C108" s="75" t="s">
        <v>530</v>
      </c>
      <c r="D108" s="76" t="s">
        <v>527</v>
      </c>
      <c r="E108" s="73">
        <v>6</v>
      </c>
      <c r="F108" s="2"/>
    </row>
    <row r="109" spans="1:6" s="1" customFormat="1" x14ac:dyDescent="0.2">
      <c r="A109" s="74" t="s">
        <v>691</v>
      </c>
      <c r="B109" s="75" t="s">
        <v>532</v>
      </c>
      <c r="C109" s="75" t="s">
        <v>533</v>
      </c>
      <c r="D109" s="76" t="s">
        <v>168</v>
      </c>
      <c r="E109" s="73">
        <v>6</v>
      </c>
      <c r="F109" s="2"/>
    </row>
    <row r="110" spans="1:6" s="1" customFormat="1" x14ac:dyDescent="0.2">
      <c r="A110" s="74" t="s">
        <v>692</v>
      </c>
      <c r="B110" s="75" t="s">
        <v>240</v>
      </c>
      <c r="C110" s="75" t="s">
        <v>241</v>
      </c>
      <c r="D110" s="76" t="s">
        <v>157</v>
      </c>
      <c r="E110" s="73">
        <v>0.28599999999999998</v>
      </c>
      <c r="F110" s="2"/>
    </row>
    <row r="111" spans="1:6" s="1" customFormat="1" x14ac:dyDescent="0.2">
      <c r="A111" s="74" t="s">
        <v>711</v>
      </c>
      <c r="B111" s="75" t="s">
        <v>535</v>
      </c>
      <c r="C111" s="75" t="s">
        <v>536</v>
      </c>
      <c r="D111" s="76" t="s">
        <v>168</v>
      </c>
      <c r="E111" s="73">
        <v>0.3</v>
      </c>
      <c r="F111" s="2"/>
    </row>
    <row r="112" spans="1:6" s="1" customFormat="1" x14ac:dyDescent="0.2">
      <c r="A112" s="74" t="s">
        <v>723</v>
      </c>
      <c r="B112" s="75" t="s">
        <v>538</v>
      </c>
      <c r="C112" s="75" t="s">
        <v>539</v>
      </c>
      <c r="D112" s="76" t="s">
        <v>33</v>
      </c>
      <c r="E112" s="73">
        <v>3.68E-4</v>
      </c>
      <c r="F112" s="2"/>
    </row>
    <row r="113" spans="1:7" s="1" customFormat="1" ht="48" x14ac:dyDescent="0.2">
      <c r="A113" s="74" t="s">
        <v>727</v>
      </c>
      <c r="B113" s="75" t="s">
        <v>592</v>
      </c>
      <c r="C113" s="75" t="s">
        <v>593</v>
      </c>
      <c r="D113" s="76" t="s">
        <v>157</v>
      </c>
      <c r="E113" s="73">
        <v>1.6799999999999999E-2</v>
      </c>
      <c r="F113" s="2"/>
    </row>
    <row r="114" spans="1:7" s="1" customFormat="1" ht="24" x14ac:dyDescent="0.2">
      <c r="A114" s="74" t="s">
        <v>728</v>
      </c>
      <c r="B114" s="75" t="s">
        <v>31</v>
      </c>
      <c r="C114" s="75" t="s">
        <v>32</v>
      </c>
      <c r="D114" s="76" t="s">
        <v>33</v>
      </c>
      <c r="E114" s="73">
        <v>0.20236000000000001</v>
      </c>
      <c r="F114" s="2"/>
    </row>
    <row r="115" spans="1:7" s="1" customFormat="1" x14ac:dyDescent="0.2">
      <c r="A115" s="74" t="s">
        <v>734</v>
      </c>
      <c r="B115" s="75" t="s">
        <v>44</v>
      </c>
      <c r="C115" s="75" t="s">
        <v>45</v>
      </c>
      <c r="D115" s="76" t="s">
        <v>33</v>
      </c>
      <c r="E115" s="73">
        <v>1.1054999999999999</v>
      </c>
      <c r="F115" s="2"/>
    </row>
    <row r="116" spans="1:7" s="1" customFormat="1" x14ac:dyDescent="0.2">
      <c r="A116" s="74" t="s">
        <v>735</v>
      </c>
      <c r="B116" s="75" t="s">
        <v>570</v>
      </c>
      <c r="C116" s="75" t="s">
        <v>571</v>
      </c>
      <c r="D116" s="76" t="s">
        <v>527</v>
      </c>
      <c r="E116" s="73">
        <v>2</v>
      </c>
      <c r="F116" s="2"/>
    </row>
    <row r="117" spans="1:7" s="1" customFormat="1" x14ac:dyDescent="0.2">
      <c r="A117" s="74" t="s">
        <v>736</v>
      </c>
      <c r="B117" s="75" t="s">
        <v>607</v>
      </c>
      <c r="C117" s="75" t="s">
        <v>608</v>
      </c>
      <c r="D117" s="76" t="s">
        <v>168</v>
      </c>
      <c r="E117" s="73">
        <v>8</v>
      </c>
      <c r="F117" s="2"/>
    </row>
    <row r="118" spans="1:7" s="1" customFormat="1" x14ac:dyDescent="0.2">
      <c r="A118" s="74" t="s">
        <v>737</v>
      </c>
      <c r="B118" s="75" t="s">
        <v>166</v>
      </c>
      <c r="C118" s="75" t="s">
        <v>581</v>
      </c>
      <c r="D118" s="76" t="s">
        <v>168</v>
      </c>
      <c r="E118" s="73">
        <v>4</v>
      </c>
      <c r="F118" s="2"/>
    </row>
    <row r="119" spans="1:7" s="1" customFormat="1" x14ac:dyDescent="0.2">
      <c r="A119" s="74" t="s">
        <v>745</v>
      </c>
      <c r="B119" s="75" t="s">
        <v>166</v>
      </c>
      <c r="C119" s="75" t="s">
        <v>167</v>
      </c>
      <c r="D119" s="76" t="s">
        <v>168</v>
      </c>
      <c r="E119" s="73">
        <v>10</v>
      </c>
      <c r="F119" s="2"/>
    </row>
    <row r="120" spans="1:7" s="1" customFormat="1" x14ac:dyDescent="0.2">
      <c r="A120" s="74" t="s">
        <v>746</v>
      </c>
      <c r="B120" s="75" t="s">
        <v>166</v>
      </c>
      <c r="C120" s="75" t="s">
        <v>595</v>
      </c>
      <c r="D120" s="76" t="s">
        <v>168</v>
      </c>
      <c r="E120" s="73">
        <v>4</v>
      </c>
      <c r="F120" s="2"/>
    </row>
    <row r="121" spans="1:7" s="1" customFormat="1" x14ac:dyDescent="0.2">
      <c r="A121" s="74" t="s">
        <v>747</v>
      </c>
      <c r="B121" s="75" t="s">
        <v>166</v>
      </c>
      <c r="C121" s="75" t="s">
        <v>196</v>
      </c>
      <c r="D121" s="76" t="s">
        <v>168</v>
      </c>
      <c r="E121" s="73">
        <v>2</v>
      </c>
      <c r="F121" s="2"/>
    </row>
    <row r="122" spans="1:7" s="1" customFormat="1" x14ac:dyDescent="0.2">
      <c r="A122" s="74" t="s">
        <v>748</v>
      </c>
      <c r="B122" s="75" t="s">
        <v>166</v>
      </c>
      <c r="C122" s="75" t="s">
        <v>486</v>
      </c>
      <c r="D122" s="76" t="s">
        <v>324</v>
      </c>
      <c r="E122" s="73">
        <v>43.12</v>
      </c>
      <c r="F122" s="83" t="e">
        <f>#REF!-2236995.91698957</f>
        <v>#REF!</v>
      </c>
      <c r="G122" s="84"/>
    </row>
    <row r="123" spans="1:7" s="1" customFormat="1" x14ac:dyDescent="0.2">
      <c r="A123" s="74" t="s">
        <v>749</v>
      </c>
      <c r="B123" s="75" t="s">
        <v>166</v>
      </c>
      <c r="C123" s="75" t="s">
        <v>297</v>
      </c>
      <c r="D123" s="76" t="s">
        <v>168</v>
      </c>
      <c r="E123" s="73">
        <v>4</v>
      </c>
      <c r="F123" s="2"/>
    </row>
    <row r="124" spans="1:7" s="1" customFormat="1" x14ac:dyDescent="0.2">
      <c r="A124" s="74" t="s">
        <v>750</v>
      </c>
      <c r="B124" s="75" t="s">
        <v>166</v>
      </c>
      <c r="C124" s="75" t="s">
        <v>295</v>
      </c>
      <c r="D124" s="76" t="s">
        <v>168</v>
      </c>
      <c r="E124" s="73">
        <v>20</v>
      </c>
      <c r="F124" s="2"/>
    </row>
    <row r="125" spans="1:7" s="1" customFormat="1" x14ac:dyDescent="0.2">
      <c r="A125" s="74" t="s">
        <v>751</v>
      </c>
      <c r="B125" s="75" t="s">
        <v>166</v>
      </c>
      <c r="C125" s="75" t="s">
        <v>277</v>
      </c>
      <c r="D125" s="76" t="s">
        <v>168</v>
      </c>
      <c r="E125" s="73">
        <v>4</v>
      </c>
      <c r="F125" s="2"/>
    </row>
    <row r="126" spans="1:7" s="1" customFormat="1" x14ac:dyDescent="0.2">
      <c r="A126" s="74" t="s">
        <v>752</v>
      </c>
      <c r="B126" s="75" t="s">
        <v>166</v>
      </c>
      <c r="C126" s="75" t="s">
        <v>275</v>
      </c>
      <c r="D126" s="76" t="s">
        <v>168</v>
      </c>
      <c r="E126" s="73">
        <v>2</v>
      </c>
      <c r="F126" s="2"/>
    </row>
    <row r="127" spans="1:7" s="1" customFormat="1" x14ac:dyDescent="0.2">
      <c r="A127" s="74" t="s">
        <v>753</v>
      </c>
      <c r="B127" s="75" t="s">
        <v>166</v>
      </c>
      <c r="C127" s="75" t="s">
        <v>273</v>
      </c>
      <c r="D127" s="76" t="s">
        <v>168</v>
      </c>
      <c r="E127" s="73">
        <v>2</v>
      </c>
      <c r="F127" s="2"/>
    </row>
    <row r="128" spans="1:7" s="1" customFormat="1" x14ac:dyDescent="0.2">
      <c r="A128" s="74" t="s">
        <v>754</v>
      </c>
      <c r="B128" s="75" t="s">
        <v>166</v>
      </c>
      <c r="C128" s="75" t="s">
        <v>271</v>
      </c>
      <c r="D128" s="76" t="s">
        <v>161</v>
      </c>
      <c r="E128" s="73">
        <v>10</v>
      </c>
      <c r="F128" s="2"/>
    </row>
    <row r="129" spans="1:6" s="1" customFormat="1" x14ac:dyDescent="0.2">
      <c r="A129" s="74" t="s">
        <v>755</v>
      </c>
      <c r="B129" s="75" t="s">
        <v>166</v>
      </c>
      <c r="C129" s="75" t="s">
        <v>257</v>
      </c>
      <c r="D129" s="76" t="s">
        <v>168</v>
      </c>
      <c r="E129" s="73">
        <v>14</v>
      </c>
      <c r="F129" s="2"/>
    </row>
    <row r="130" spans="1:6" s="1" customFormat="1" x14ac:dyDescent="0.2">
      <c r="A130" s="74" t="s">
        <v>756</v>
      </c>
      <c r="B130" s="75" t="s">
        <v>166</v>
      </c>
      <c r="C130" s="75" t="s">
        <v>255</v>
      </c>
      <c r="D130" s="76" t="s">
        <v>168</v>
      </c>
      <c r="E130" s="73">
        <v>1</v>
      </c>
      <c r="F130" s="2"/>
    </row>
    <row r="131" spans="1:6" s="1" customFormat="1" x14ac:dyDescent="0.2">
      <c r="A131" s="74" t="s">
        <v>757</v>
      </c>
      <c r="B131" s="75" t="s">
        <v>166</v>
      </c>
      <c r="C131" s="75" t="s">
        <v>253</v>
      </c>
      <c r="D131" s="76" t="s">
        <v>168</v>
      </c>
      <c r="E131" s="73">
        <v>12</v>
      </c>
      <c r="F131" s="2"/>
    </row>
    <row r="132" spans="1:6" s="1" customFormat="1" x14ac:dyDescent="0.2">
      <c r="A132" s="74" t="s">
        <v>758</v>
      </c>
      <c r="B132" s="75" t="s">
        <v>166</v>
      </c>
      <c r="C132" s="75" t="s">
        <v>251</v>
      </c>
      <c r="D132" s="76" t="s">
        <v>168</v>
      </c>
      <c r="E132" s="73">
        <v>14</v>
      </c>
      <c r="F132" s="2"/>
    </row>
    <row r="133" spans="1:6" s="1" customFormat="1" x14ac:dyDescent="0.2">
      <c r="A133" s="74" t="s">
        <v>759</v>
      </c>
      <c r="B133" s="75" t="s">
        <v>166</v>
      </c>
      <c r="C133" s="75" t="s">
        <v>249</v>
      </c>
      <c r="D133" s="76" t="s">
        <v>168</v>
      </c>
      <c r="E133" s="73">
        <v>10</v>
      </c>
      <c r="F133" s="2"/>
    </row>
    <row r="134" spans="1:6" s="1" customFormat="1" x14ac:dyDescent="0.2">
      <c r="A134" s="74" t="s">
        <v>760</v>
      </c>
      <c r="B134" s="75" t="s">
        <v>166</v>
      </c>
      <c r="C134" s="75" t="s">
        <v>247</v>
      </c>
      <c r="D134" s="76" t="s">
        <v>168</v>
      </c>
      <c r="E134" s="73">
        <v>20</v>
      </c>
      <c r="F134" s="2"/>
    </row>
    <row r="135" spans="1:6" s="1" customFormat="1" x14ac:dyDescent="0.2">
      <c r="A135" s="74" t="s">
        <v>761</v>
      </c>
      <c r="B135" s="75" t="s">
        <v>166</v>
      </c>
      <c r="C135" s="75" t="s">
        <v>245</v>
      </c>
      <c r="D135" s="76" t="s">
        <v>168</v>
      </c>
      <c r="E135" s="73">
        <v>50</v>
      </c>
      <c r="F135" s="2"/>
    </row>
    <row r="136" spans="1:6" s="1" customFormat="1" x14ac:dyDescent="0.2">
      <c r="A136" s="74" t="s">
        <v>762</v>
      </c>
      <c r="B136" s="75" t="s">
        <v>166</v>
      </c>
      <c r="C136" s="75" t="s">
        <v>243</v>
      </c>
      <c r="D136" s="76" t="s">
        <v>161</v>
      </c>
      <c r="E136" s="73">
        <v>40</v>
      </c>
      <c r="F136" s="2"/>
    </row>
    <row r="137" spans="1:6" s="1" customFormat="1" x14ac:dyDescent="0.2">
      <c r="A137" s="74" t="s">
        <v>763</v>
      </c>
      <c r="B137" s="75" t="s">
        <v>166</v>
      </c>
      <c r="C137" s="75" t="s">
        <v>180</v>
      </c>
      <c r="D137" s="76" t="s">
        <v>168</v>
      </c>
      <c r="E137" s="73">
        <v>2</v>
      </c>
      <c r="F137" s="2"/>
    </row>
    <row r="138" spans="1:6" s="1" customFormat="1" x14ac:dyDescent="0.2">
      <c r="A138" s="74" t="s">
        <v>764</v>
      </c>
      <c r="B138" s="75" t="s">
        <v>166</v>
      </c>
      <c r="C138" s="75" t="s">
        <v>194</v>
      </c>
      <c r="D138" s="76" t="s">
        <v>168</v>
      </c>
      <c r="E138" s="73">
        <v>6</v>
      </c>
      <c r="F138" s="2"/>
    </row>
    <row r="139" spans="1:6" s="1" customFormat="1" x14ac:dyDescent="0.2">
      <c r="A139" s="74" t="s">
        <v>765</v>
      </c>
      <c r="B139" s="75" t="s">
        <v>166</v>
      </c>
      <c r="C139" s="75" t="s">
        <v>192</v>
      </c>
      <c r="D139" s="76" t="s">
        <v>168</v>
      </c>
      <c r="E139" s="73">
        <v>10</v>
      </c>
      <c r="F139" s="2"/>
    </row>
    <row r="140" spans="1:6" s="1" customFormat="1" x14ac:dyDescent="0.2">
      <c r="A140" s="74" t="s">
        <v>766</v>
      </c>
      <c r="B140" s="75" t="s">
        <v>166</v>
      </c>
      <c r="C140" s="75" t="s">
        <v>176</v>
      </c>
      <c r="D140" s="76" t="s">
        <v>168</v>
      </c>
      <c r="E140" s="73">
        <v>14</v>
      </c>
      <c r="F140" s="2"/>
    </row>
    <row r="141" spans="1:6" s="1" customFormat="1" x14ac:dyDescent="0.2">
      <c r="A141" s="74" t="s">
        <v>386</v>
      </c>
      <c r="B141" s="75" t="s">
        <v>166</v>
      </c>
      <c r="C141" s="75" t="s">
        <v>178</v>
      </c>
      <c r="D141" s="76" t="s">
        <v>168</v>
      </c>
      <c r="E141" s="73">
        <v>6</v>
      </c>
      <c r="F141" s="2"/>
    </row>
    <row r="142" spans="1:6" s="1" customFormat="1" x14ac:dyDescent="0.2">
      <c r="A142" s="74" t="s">
        <v>767</v>
      </c>
      <c r="B142" s="75" t="s">
        <v>166</v>
      </c>
      <c r="C142" s="75" t="s">
        <v>174</v>
      </c>
      <c r="D142" s="76" t="s">
        <v>168</v>
      </c>
      <c r="E142" s="73">
        <v>5</v>
      </c>
      <c r="F142" s="2"/>
    </row>
    <row r="143" spans="1:6" s="1" customFormat="1" x14ac:dyDescent="0.2">
      <c r="A143" s="74" t="s">
        <v>768</v>
      </c>
      <c r="B143" s="75" t="s">
        <v>166</v>
      </c>
      <c r="C143" s="75" t="s">
        <v>172</v>
      </c>
      <c r="D143" s="76" t="s">
        <v>168</v>
      </c>
      <c r="E143" s="73">
        <v>4</v>
      </c>
      <c r="F143" s="2"/>
    </row>
    <row r="144" spans="1:6" s="1" customFormat="1" x14ac:dyDescent="0.2">
      <c r="A144" s="74" t="s">
        <v>769</v>
      </c>
      <c r="B144" s="75" t="s">
        <v>166</v>
      </c>
      <c r="C144" s="75" t="s">
        <v>170</v>
      </c>
      <c r="D144" s="76" t="s">
        <v>168</v>
      </c>
      <c r="E144" s="73">
        <v>4</v>
      </c>
      <c r="F144" s="2"/>
    </row>
    <row r="145" spans="1:6" s="1" customFormat="1" x14ac:dyDescent="0.2">
      <c r="A145" s="77"/>
      <c r="B145" s="342" t="s">
        <v>789</v>
      </c>
      <c r="C145" s="343"/>
      <c r="D145" s="78" t="s">
        <v>779</v>
      </c>
      <c r="E145" s="79"/>
      <c r="F145" s="2"/>
    </row>
    <row r="146" spans="1:6" s="1" customFormat="1" x14ac:dyDescent="0.2">
      <c r="A146" s="77"/>
      <c r="B146" s="342" t="s">
        <v>788</v>
      </c>
      <c r="C146" s="343"/>
      <c r="D146" s="78" t="s">
        <v>779</v>
      </c>
      <c r="E146" s="81">
        <v>0.03</v>
      </c>
      <c r="F146" s="2"/>
    </row>
    <row r="147" spans="1:6" s="1" customFormat="1" ht="12.75" customHeight="1" x14ac:dyDescent="0.2">
      <c r="A147" s="77"/>
      <c r="B147" s="342" t="s">
        <v>784</v>
      </c>
      <c r="C147" s="343"/>
      <c r="D147" s="78" t="s">
        <v>779</v>
      </c>
      <c r="E147" s="81"/>
      <c r="F147" s="83"/>
    </row>
    <row r="148" spans="1:6" s="1" customFormat="1" x14ac:dyDescent="0.2">
      <c r="A148" s="313"/>
      <c r="B148" s="314"/>
      <c r="C148" s="314"/>
      <c r="D148" s="314"/>
      <c r="E148" s="314"/>
      <c r="F148" s="2"/>
    </row>
    <row r="149" spans="1:6" s="1" customFormat="1" x14ac:dyDescent="0.2">
      <c r="A149" s="68"/>
      <c r="B149" s="69"/>
      <c r="C149" s="70" t="s">
        <v>770</v>
      </c>
      <c r="D149" s="71"/>
      <c r="E149" s="72"/>
      <c r="F149" s="2"/>
    </row>
    <row r="150" spans="1:6" s="1" customFormat="1" x14ac:dyDescent="0.2">
      <c r="A150" s="74" t="s">
        <v>220</v>
      </c>
      <c r="B150" s="75" t="s">
        <v>166</v>
      </c>
      <c r="C150" s="75" t="s">
        <v>309</v>
      </c>
      <c r="D150" s="76" t="s">
        <v>168</v>
      </c>
      <c r="E150" s="73">
        <v>2</v>
      </c>
      <c r="F150" s="2"/>
    </row>
    <row r="151" spans="1:6" s="1" customFormat="1" x14ac:dyDescent="0.2">
      <c r="A151" s="74" t="s">
        <v>771</v>
      </c>
      <c r="B151" s="75" t="s">
        <v>166</v>
      </c>
      <c r="C151" s="75" t="s">
        <v>597</v>
      </c>
      <c r="D151" s="76" t="s">
        <v>598</v>
      </c>
      <c r="E151" s="73">
        <v>2</v>
      </c>
      <c r="F151" s="2"/>
    </row>
    <row r="152" spans="1:6" s="1" customFormat="1" x14ac:dyDescent="0.2">
      <c r="A152" s="74" t="s">
        <v>772</v>
      </c>
      <c r="B152" s="75" t="s">
        <v>166</v>
      </c>
      <c r="C152" s="75" t="s">
        <v>600</v>
      </c>
      <c r="D152" s="76" t="s">
        <v>168</v>
      </c>
      <c r="E152" s="73">
        <v>2</v>
      </c>
      <c r="F152" s="2"/>
    </row>
    <row r="153" spans="1:6" s="1" customFormat="1" x14ac:dyDescent="0.2">
      <c r="A153" s="77"/>
      <c r="B153" s="342" t="s">
        <v>785</v>
      </c>
      <c r="C153" s="343"/>
      <c r="D153" s="78" t="s">
        <v>779</v>
      </c>
      <c r="E153" s="79"/>
      <c r="F153" s="2"/>
    </row>
    <row r="154" spans="1:6" s="1" customFormat="1" x14ac:dyDescent="0.2">
      <c r="A154" s="77"/>
      <c r="B154" s="342" t="s">
        <v>790</v>
      </c>
      <c r="C154" s="343"/>
      <c r="D154" s="78" t="s">
        <v>779</v>
      </c>
      <c r="E154" s="81">
        <v>0.02</v>
      </c>
      <c r="F154" s="2"/>
    </row>
    <row r="155" spans="1:6" s="1" customFormat="1" ht="12.75" customHeight="1" x14ac:dyDescent="0.2">
      <c r="A155" s="77"/>
      <c r="B155" s="342" t="s">
        <v>791</v>
      </c>
      <c r="C155" s="343"/>
      <c r="D155" s="78" t="s">
        <v>779</v>
      </c>
      <c r="E155" s="81"/>
      <c r="F155" s="2"/>
    </row>
    <row r="156" spans="1:6" s="1" customFormat="1" x14ac:dyDescent="0.2">
      <c r="A156" s="313"/>
      <c r="B156" s="314"/>
      <c r="C156" s="314"/>
      <c r="D156" s="314"/>
      <c r="E156" s="314"/>
      <c r="F156" s="2"/>
    </row>
    <row r="157" spans="1:6" s="1" customFormat="1" x14ac:dyDescent="0.2">
      <c r="A157" s="77"/>
      <c r="B157" s="342" t="s">
        <v>786</v>
      </c>
      <c r="C157" s="343"/>
      <c r="D157" s="78" t="s">
        <v>779</v>
      </c>
      <c r="E157" s="79"/>
      <c r="F157" s="2"/>
    </row>
    <row r="158" spans="1:6" s="1" customFormat="1" x14ac:dyDescent="0.2">
      <c r="A158" s="52"/>
      <c r="B158" s="345" t="s">
        <v>792</v>
      </c>
      <c r="C158" s="346"/>
      <c r="D158" s="80" t="s">
        <v>779</v>
      </c>
      <c r="E158" s="82">
        <v>0.17269999999999999</v>
      </c>
      <c r="F158" s="2"/>
    </row>
    <row r="159" spans="1:6" s="1" customFormat="1" x14ac:dyDescent="0.2">
      <c r="A159" s="77"/>
      <c r="B159" s="342" t="s">
        <v>793</v>
      </c>
      <c r="C159" s="343"/>
      <c r="D159" s="78" t="s">
        <v>779</v>
      </c>
      <c r="E159" s="79"/>
      <c r="F159" s="2"/>
    </row>
    <row r="160" spans="1:6" s="1" customFormat="1" x14ac:dyDescent="0.2">
      <c r="A160" s="52"/>
      <c r="B160" s="342" t="s">
        <v>794</v>
      </c>
      <c r="C160" s="343"/>
      <c r="D160" s="80" t="s">
        <v>779</v>
      </c>
      <c r="E160" s="81">
        <v>0.12</v>
      </c>
      <c r="F160" s="2"/>
    </row>
    <row r="161" spans="1:6" s="1" customFormat="1" x14ac:dyDescent="0.2">
      <c r="A161" s="77"/>
      <c r="B161" s="342" t="s">
        <v>795</v>
      </c>
      <c r="C161" s="343"/>
      <c r="D161" s="78" t="s">
        <v>779</v>
      </c>
      <c r="E161" s="79"/>
      <c r="F161" s="2"/>
    </row>
    <row r="162" spans="1:6" s="1" customFormat="1" x14ac:dyDescent="0.2">
      <c r="A162" s="316"/>
      <c r="B162" s="316"/>
      <c r="C162" s="316"/>
      <c r="D162" s="316"/>
      <c r="E162" s="316"/>
      <c r="F162" s="83"/>
    </row>
    <row r="163" spans="1:6" s="1" customFormat="1" ht="51" x14ac:dyDescent="0.2">
      <c r="A163" s="62"/>
      <c r="B163" s="344" t="s">
        <v>773</v>
      </c>
      <c r="C163" s="344"/>
      <c r="D163" s="344"/>
      <c r="E163" s="265" t="s">
        <v>774</v>
      </c>
      <c r="F163" s="83"/>
    </row>
  </sheetData>
  <mergeCells count="35">
    <mergeCell ref="B8:E8"/>
    <mergeCell ref="B9:E9"/>
    <mergeCell ref="C11:E11"/>
    <mergeCell ref="A13:C13"/>
    <mergeCell ref="B2:E2"/>
    <mergeCell ref="B3:E3"/>
    <mergeCell ref="B6:E6"/>
    <mergeCell ref="B49:C49"/>
    <mergeCell ref="A15:E15"/>
    <mergeCell ref="A16:A18"/>
    <mergeCell ref="B16:B18"/>
    <mergeCell ref="C16:C18"/>
    <mergeCell ref="D16:D18"/>
    <mergeCell ref="E16:E18"/>
    <mergeCell ref="A20:E20"/>
    <mergeCell ref="A21:E21"/>
    <mergeCell ref="B25:C25"/>
    <mergeCell ref="A26:E26"/>
    <mergeCell ref="B48:C48"/>
    <mergeCell ref="B155:C155"/>
    <mergeCell ref="B163:D163"/>
    <mergeCell ref="A50:E50"/>
    <mergeCell ref="B147:C147"/>
    <mergeCell ref="A148:E148"/>
    <mergeCell ref="B153:C153"/>
    <mergeCell ref="A156:E156"/>
    <mergeCell ref="B157:C157"/>
    <mergeCell ref="B158:C158"/>
    <mergeCell ref="B159:C159"/>
    <mergeCell ref="B160:C160"/>
    <mergeCell ref="B161:C161"/>
    <mergeCell ref="A162:E162"/>
    <mergeCell ref="B145:C145"/>
    <mergeCell ref="B146:C146"/>
    <mergeCell ref="B154:C154"/>
  </mergeCells>
  <pageMargins left="0.19685039370078741" right="0.19685039370078741" top="0.19685039370078741" bottom="0.19685039370078741" header="0.19685039370078741" footer="0.19685039370078741"/>
  <pageSetup paperSize="9" scale="83" orientation="portrait" r:id="rId1"/>
  <headerFooter>
    <oddFooter>&amp;R&amp;P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E1D9E2-AFDE-4D6A-A654-8CA532F4A851}">
  <dimension ref="A1:C36"/>
  <sheetViews>
    <sheetView view="pageBreakPreview" topLeftCell="A13" zoomScale="85" zoomScaleNormal="100" zoomScaleSheetLayoutView="85" workbookViewId="0">
      <selection activeCell="C6" sqref="C6:C19"/>
    </sheetView>
  </sheetViews>
  <sheetFormatPr defaultColWidth="8.83203125" defaultRowHeight="15.75" x14ac:dyDescent="0.2"/>
  <cols>
    <col min="1" max="1" width="6" style="246" customWidth="1"/>
    <col min="2" max="2" width="69" style="211" customWidth="1"/>
    <col min="3" max="3" width="26.1640625" style="211" customWidth="1"/>
    <col min="4" max="254" width="8.83203125" style="211"/>
    <col min="255" max="255" width="6" style="211" customWidth="1"/>
    <col min="256" max="256" width="69" style="211" customWidth="1"/>
    <col min="257" max="257" width="26.1640625" style="211" customWidth="1"/>
    <col min="258" max="258" width="15.1640625" style="211" customWidth="1"/>
    <col min="259" max="259" width="34.33203125" style="211" customWidth="1"/>
    <col min="260" max="510" width="8.83203125" style="211"/>
    <col min="511" max="511" width="6" style="211" customWidth="1"/>
    <col min="512" max="512" width="69" style="211" customWidth="1"/>
    <col min="513" max="513" width="26.1640625" style="211" customWidth="1"/>
    <col min="514" max="514" width="15.1640625" style="211" customWidth="1"/>
    <col min="515" max="515" width="34.33203125" style="211" customWidth="1"/>
    <col min="516" max="766" width="8.83203125" style="211"/>
    <col min="767" max="767" width="6" style="211" customWidth="1"/>
    <col min="768" max="768" width="69" style="211" customWidth="1"/>
    <col min="769" max="769" width="26.1640625" style="211" customWidth="1"/>
    <col min="770" max="770" width="15.1640625" style="211" customWidth="1"/>
    <col min="771" max="771" width="34.33203125" style="211" customWidth="1"/>
    <col min="772" max="1022" width="8.83203125" style="211"/>
    <col min="1023" max="1023" width="6" style="211" customWidth="1"/>
    <col min="1024" max="1024" width="69" style="211" customWidth="1"/>
    <col min="1025" max="1025" width="26.1640625" style="211" customWidth="1"/>
    <col min="1026" max="1026" width="15.1640625" style="211" customWidth="1"/>
    <col min="1027" max="1027" width="34.33203125" style="211" customWidth="1"/>
    <col min="1028" max="1278" width="8.83203125" style="211"/>
    <col min="1279" max="1279" width="6" style="211" customWidth="1"/>
    <col min="1280" max="1280" width="69" style="211" customWidth="1"/>
    <col min="1281" max="1281" width="26.1640625" style="211" customWidth="1"/>
    <col min="1282" max="1282" width="15.1640625" style="211" customWidth="1"/>
    <col min="1283" max="1283" width="34.33203125" style="211" customWidth="1"/>
    <col min="1284" max="1534" width="8.83203125" style="211"/>
    <col min="1535" max="1535" width="6" style="211" customWidth="1"/>
    <col min="1536" max="1536" width="69" style="211" customWidth="1"/>
    <col min="1537" max="1537" width="26.1640625" style="211" customWidth="1"/>
    <col min="1538" max="1538" width="15.1640625" style="211" customWidth="1"/>
    <col min="1539" max="1539" width="34.33203125" style="211" customWidth="1"/>
    <col min="1540" max="1790" width="8.83203125" style="211"/>
    <col min="1791" max="1791" width="6" style="211" customWidth="1"/>
    <col min="1792" max="1792" width="69" style="211" customWidth="1"/>
    <col min="1793" max="1793" width="26.1640625" style="211" customWidth="1"/>
    <col min="1794" max="1794" width="15.1640625" style="211" customWidth="1"/>
    <col min="1795" max="1795" width="34.33203125" style="211" customWidth="1"/>
    <col min="1796" max="2046" width="8.83203125" style="211"/>
    <col min="2047" max="2047" width="6" style="211" customWidth="1"/>
    <col min="2048" max="2048" width="69" style="211" customWidth="1"/>
    <col min="2049" max="2049" width="26.1640625" style="211" customWidth="1"/>
    <col min="2050" max="2050" width="15.1640625" style="211" customWidth="1"/>
    <col min="2051" max="2051" width="34.33203125" style="211" customWidth="1"/>
    <col min="2052" max="2302" width="8.83203125" style="211"/>
    <col min="2303" max="2303" width="6" style="211" customWidth="1"/>
    <col min="2304" max="2304" width="69" style="211" customWidth="1"/>
    <col min="2305" max="2305" width="26.1640625" style="211" customWidth="1"/>
    <col min="2306" max="2306" width="15.1640625" style="211" customWidth="1"/>
    <col min="2307" max="2307" width="34.33203125" style="211" customWidth="1"/>
    <col min="2308" max="2558" width="8.83203125" style="211"/>
    <col min="2559" max="2559" width="6" style="211" customWidth="1"/>
    <col min="2560" max="2560" width="69" style="211" customWidth="1"/>
    <col min="2561" max="2561" width="26.1640625" style="211" customWidth="1"/>
    <col min="2562" max="2562" width="15.1640625" style="211" customWidth="1"/>
    <col min="2563" max="2563" width="34.33203125" style="211" customWidth="1"/>
    <col min="2564" max="2814" width="8.83203125" style="211"/>
    <col min="2815" max="2815" width="6" style="211" customWidth="1"/>
    <col min="2816" max="2816" width="69" style="211" customWidth="1"/>
    <col min="2817" max="2817" width="26.1640625" style="211" customWidth="1"/>
    <col min="2818" max="2818" width="15.1640625" style="211" customWidth="1"/>
    <col min="2819" max="2819" width="34.33203125" style="211" customWidth="1"/>
    <col min="2820" max="3070" width="8.83203125" style="211"/>
    <col min="3071" max="3071" width="6" style="211" customWidth="1"/>
    <col min="3072" max="3072" width="69" style="211" customWidth="1"/>
    <col min="3073" max="3073" width="26.1640625" style="211" customWidth="1"/>
    <col min="3074" max="3074" width="15.1640625" style="211" customWidth="1"/>
    <col min="3075" max="3075" width="34.33203125" style="211" customWidth="1"/>
    <col min="3076" max="3326" width="8.83203125" style="211"/>
    <col min="3327" max="3327" width="6" style="211" customWidth="1"/>
    <col min="3328" max="3328" width="69" style="211" customWidth="1"/>
    <col min="3329" max="3329" width="26.1640625" style="211" customWidth="1"/>
    <col min="3330" max="3330" width="15.1640625" style="211" customWidth="1"/>
    <col min="3331" max="3331" width="34.33203125" style="211" customWidth="1"/>
    <col min="3332" max="3582" width="8.83203125" style="211"/>
    <col min="3583" max="3583" width="6" style="211" customWidth="1"/>
    <col min="3584" max="3584" width="69" style="211" customWidth="1"/>
    <col min="3585" max="3585" width="26.1640625" style="211" customWidth="1"/>
    <col min="3586" max="3586" width="15.1640625" style="211" customWidth="1"/>
    <col min="3587" max="3587" width="34.33203125" style="211" customWidth="1"/>
    <col min="3588" max="3838" width="8.83203125" style="211"/>
    <col min="3839" max="3839" width="6" style="211" customWidth="1"/>
    <col min="3840" max="3840" width="69" style="211" customWidth="1"/>
    <col min="3841" max="3841" width="26.1640625" style="211" customWidth="1"/>
    <col min="3842" max="3842" width="15.1640625" style="211" customWidth="1"/>
    <col min="3843" max="3843" width="34.33203125" style="211" customWidth="1"/>
    <col min="3844" max="4094" width="8.83203125" style="211"/>
    <col min="4095" max="4095" width="6" style="211" customWidth="1"/>
    <col min="4096" max="4096" width="69" style="211" customWidth="1"/>
    <col min="4097" max="4097" width="26.1640625" style="211" customWidth="1"/>
    <col min="4098" max="4098" width="15.1640625" style="211" customWidth="1"/>
    <col min="4099" max="4099" width="34.33203125" style="211" customWidth="1"/>
    <col min="4100" max="4350" width="8.83203125" style="211"/>
    <col min="4351" max="4351" width="6" style="211" customWidth="1"/>
    <col min="4352" max="4352" width="69" style="211" customWidth="1"/>
    <col min="4353" max="4353" width="26.1640625" style="211" customWidth="1"/>
    <col min="4354" max="4354" width="15.1640625" style="211" customWidth="1"/>
    <col min="4355" max="4355" width="34.33203125" style="211" customWidth="1"/>
    <col min="4356" max="4606" width="8.83203125" style="211"/>
    <col min="4607" max="4607" width="6" style="211" customWidth="1"/>
    <col min="4608" max="4608" width="69" style="211" customWidth="1"/>
    <col min="4609" max="4609" width="26.1640625" style="211" customWidth="1"/>
    <col min="4610" max="4610" width="15.1640625" style="211" customWidth="1"/>
    <col min="4611" max="4611" width="34.33203125" style="211" customWidth="1"/>
    <col min="4612" max="4862" width="8.83203125" style="211"/>
    <col min="4863" max="4863" width="6" style="211" customWidth="1"/>
    <col min="4864" max="4864" width="69" style="211" customWidth="1"/>
    <col min="4865" max="4865" width="26.1640625" style="211" customWidth="1"/>
    <col min="4866" max="4866" width="15.1640625" style="211" customWidth="1"/>
    <col min="4867" max="4867" width="34.33203125" style="211" customWidth="1"/>
    <col min="4868" max="5118" width="8.83203125" style="211"/>
    <col min="5119" max="5119" width="6" style="211" customWidth="1"/>
    <col min="5120" max="5120" width="69" style="211" customWidth="1"/>
    <col min="5121" max="5121" width="26.1640625" style="211" customWidth="1"/>
    <col min="5122" max="5122" width="15.1640625" style="211" customWidth="1"/>
    <col min="5123" max="5123" width="34.33203125" style="211" customWidth="1"/>
    <col min="5124" max="5374" width="8.83203125" style="211"/>
    <col min="5375" max="5375" width="6" style="211" customWidth="1"/>
    <col min="5376" max="5376" width="69" style="211" customWidth="1"/>
    <col min="5377" max="5377" width="26.1640625" style="211" customWidth="1"/>
    <col min="5378" max="5378" width="15.1640625" style="211" customWidth="1"/>
    <col min="5379" max="5379" width="34.33203125" style="211" customWidth="1"/>
    <col min="5380" max="5630" width="8.83203125" style="211"/>
    <col min="5631" max="5631" width="6" style="211" customWidth="1"/>
    <col min="5632" max="5632" width="69" style="211" customWidth="1"/>
    <col min="5633" max="5633" width="26.1640625" style="211" customWidth="1"/>
    <col min="5634" max="5634" width="15.1640625" style="211" customWidth="1"/>
    <col min="5635" max="5635" width="34.33203125" style="211" customWidth="1"/>
    <col min="5636" max="5886" width="8.83203125" style="211"/>
    <col min="5887" max="5887" width="6" style="211" customWidth="1"/>
    <col min="5888" max="5888" width="69" style="211" customWidth="1"/>
    <col min="5889" max="5889" width="26.1640625" style="211" customWidth="1"/>
    <col min="5890" max="5890" width="15.1640625" style="211" customWidth="1"/>
    <col min="5891" max="5891" width="34.33203125" style="211" customWidth="1"/>
    <col min="5892" max="6142" width="8.83203125" style="211"/>
    <col min="6143" max="6143" width="6" style="211" customWidth="1"/>
    <col min="6144" max="6144" width="69" style="211" customWidth="1"/>
    <col min="6145" max="6145" width="26.1640625" style="211" customWidth="1"/>
    <col min="6146" max="6146" width="15.1640625" style="211" customWidth="1"/>
    <col min="6147" max="6147" width="34.33203125" style="211" customWidth="1"/>
    <col min="6148" max="6398" width="8.83203125" style="211"/>
    <col min="6399" max="6399" width="6" style="211" customWidth="1"/>
    <col min="6400" max="6400" width="69" style="211" customWidth="1"/>
    <col min="6401" max="6401" width="26.1640625" style="211" customWidth="1"/>
    <col min="6402" max="6402" width="15.1640625" style="211" customWidth="1"/>
    <col min="6403" max="6403" width="34.33203125" style="211" customWidth="1"/>
    <col min="6404" max="6654" width="8.83203125" style="211"/>
    <col min="6655" max="6655" width="6" style="211" customWidth="1"/>
    <col min="6656" max="6656" width="69" style="211" customWidth="1"/>
    <col min="6657" max="6657" width="26.1640625" style="211" customWidth="1"/>
    <col min="6658" max="6658" width="15.1640625" style="211" customWidth="1"/>
    <col min="6659" max="6659" width="34.33203125" style="211" customWidth="1"/>
    <col min="6660" max="6910" width="8.83203125" style="211"/>
    <col min="6911" max="6911" width="6" style="211" customWidth="1"/>
    <col min="6912" max="6912" width="69" style="211" customWidth="1"/>
    <col min="6913" max="6913" width="26.1640625" style="211" customWidth="1"/>
    <col min="6914" max="6914" width="15.1640625" style="211" customWidth="1"/>
    <col min="6915" max="6915" width="34.33203125" style="211" customWidth="1"/>
    <col min="6916" max="7166" width="8.83203125" style="211"/>
    <col min="7167" max="7167" width="6" style="211" customWidth="1"/>
    <col min="7168" max="7168" width="69" style="211" customWidth="1"/>
    <col min="7169" max="7169" width="26.1640625" style="211" customWidth="1"/>
    <col min="7170" max="7170" width="15.1640625" style="211" customWidth="1"/>
    <col min="7171" max="7171" width="34.33203125" style="211" customWidth="1"/>
    <col min="7172" max="7422" width="8.83203125" style="211"/>
    <col min="7423" max="7423" width="6" style="211" customWidth="1"/>
    <col min="7424" max="7424" width="69" style="211" customWidth="1"/>
    <col min="7425" max="7425" width="26.1640625" style="211" customWidth="1"/>
    <col min="7426" max="7426" width="15.1640625" style="211" customWidth="1"/>
    <col min="7427" max="7427" width="34.33203125" style="211" customWidth="1"/>
    <col min="7428" max="7678" width="8.83203125" style="211"/>
    <col min="7679" max="7679" width="6" style="211" customWidth="1"/>
    <col min="7680" max="7680" width="69" style="211" customWidth="1"/>
    <col min="7681" max="7681" width="26.1640625" style="211" customWidth="1"/>
    <col min="7682" max="7682" width="15.1640625" style="211" customWidth="1"/>
    <col min="7683" max="7683" width="34.33203125" style="211" customWidth="1"/>
    <col min="7684" max="7934" width="8.83203125" style="211"/>
    <col min="7935" max="7935" width="6" style="211" customWidth="1"/>
    <col min="7936" max="7936" width="69" style="211" customWidth="1"/>
    <col min="7937" max="7937" width="26.1640625" style="211" customWidth="1"/>
    <col min="7938" max="7938" width="15.1640625" style="211" customWidth="1"/>
    <col min="7939" max="7939" width="34.33203125" style="211" customWidth="1"/>
    <col min="7940" max="8190" width="8.83203125" style="211"/>
    <col min="8191" max="8191" width="6" style="211" customWidth="1"/>
    <col min="8192" max="8192" width="69" style="211" customWidth="1"/>
    <col min="8193" max="8193" width="26.1640625" style="211" customWidth="1"/>
    <col min="8194" max="8194" width="15.1640625" style="211" customWidth="1"/>
    <col min="8195" max="8195" width="34.33203125" style="211" customWidth="1"/>
    <col min="8196" max="8446" width="8.83203125" style="211"/>
    <col min="8447" max="8447" width="6" style="211" customWidth="1"/>
    <col min="8448" max="8448" width="69" style="211" customWidth="1"/>
    <col min="8449" max="8449" width="26.1640625" style="211" customWidth="1"/>
    <col min="8450" max="8450" width="15.1640625" style="211" customWidth="1"/>
    <col min="8451" max="8451" width="34.33203125" style="211" customWidth="1"/>
    <col min="8452" max="8702" width="8.83203125" style="211"/>
    <col min="8703" max="8703" width="6" style="211" customWidth="1"/>
    <col min="8704" max="8704" width="69" style="211" customWidth="1"/>
    <col min="8705" max="8705" width="26.1640625" style="211" customWidth="1"/>
    <col min="8706" max="8706" width="15.1640625" style="211" customWidth="1"/>
    <col min="8707" max="8707" width="34.33203125" style="211" customWidth="1"/>
    <col min="8708" max="8958" width="8.83203125" style="211"/>
    <col min="8959" max="8959" width="6" style="211" customWidth="1"/>
    <col min="8960" max="8960" width="69" style="211" customWidth="1"/>
    <col min="8961" max="8961" width="26.1640625" style="211" customWidth="1"/>
    <col min="8962" max="8962" width="15.1640625" style="211" customWidth="1"/>
    <col min="8963" max="8963" width="34.33203125" style="211" customWidth="1"/>
    <col min="8964" max="9214" width="8.83203125" style="211"/>
    <col min="9215" max="9215" width="6" style="211" customWidth="1"/>
    <col min="9216" max="9216" width="69" style="211" customWidth="1"/>
    <col min="9217" max="9217" width="26.1640625" style="211" customWidth="1"/>
    <col min="9218" max="9218" width="15.1640625" style="211" customWidth="1"/>
    <col min="9219" max="9219" width="34.33203125" style="211" customWidth="1"/>
    <col min="9220" max="9470" width="8.83203125" style="211"/>
    <col min="9471" max="9471" width="6" style="211" customWidth="1"/>
    <col min="9472" max="9472" width="69" style="211" customWidth="1"/>
    <col min="9473" max="9473" width="26.1640625" style="211" customWidth="1"/>
    <col min="9474" max="9474" width="15.1640625" style="211" customWidth="1"/>
    <col min="9475" max="9475" width="34.33203125" style="211" customWidth="1"/>
    <col min="9476" max="9726" width="8.83203125" style="211"/>
    <col min="9727" max="9727" width="6" style="211" customWidth="1"/>
    <col min="9728" max="9728" width="69" style="211" customWidth="1"/>
    <col min="9729" max="9729" width="26.1640625" style="211" customWidth="1"/>
    <col min="9730" max="9730" width="15.1640625" style="211" customWidth="1"/>
    <col min="9731" max="9731" width="34.33203125" style="211" customWidth="1"/>
    <col min="9732" max="9982" width="8.83203125" style="211"/>
    <col min="9983" max="9983" width="6" style="211" customWidth="1"/>
    <col min="9984" max="9984" width="69" style="211" customWidth="1"/>
    <col min="9985" max="9985" width="26.1640625" style="211" customWidth="1"/>
    <col min="9986" max="9986" width="15.1640625" style="211" customWidth="1"/>
    <col min="9987" max="9987" width="34.33203125" style="211" customWidth="1"/>
    <col min="9988" max="10238" width="8.83203125" style="211"/>
    <col min="10239" max="10239" width="6" style="211" customWidth="1"/>
    <col min="10240" max="10240" width="69" style="211" customWidth="1"/>
    <col min="10241" max="10241" width="26.1640625" style="211" customWidth="1"/>
    <col min="10242" max="10242" width="15.1640625" style="211" customWidth="1"/>
    <col min="10243" max="10243" width="34.33203125" style="211" customWidth="1"/>
    <col min="10244" max="10494" width="8.83203125" style="211"/>
    <col min="10495" max="10495" width="6" style="211" customWidth="1"/>
    <col min="10496" max="10496" width="69" style="211" customWidth="1"/>
    <col min="10497" max="10497" width="26.1640625" style="211" customWidth="1"/>
    <col min="10498" max="10498" width="15.1640625" style="211" customWidth="1"/>
    <col min="10499" max="10499" width="34.33203125" style="211" customWidth="1"/>
    <col min="10500" max="10750" width="8.83203125" style="211"/>
    <col min="10751" max="10751" width="6" style="211" customWidth="1"/>
    <col min="10752" max="10752" width="69" style="211" customWidth="1"/>
    <col min="10753" max="10753" width="26.1640625" style="211" customWidth="1"/>
    <col min="10754" max="10754" width="15.1640625" style="211" customWidth="1"/>
    <col min="10755" max="10755" width="34.33203125" style="211" customWidth="1"/>
    <col min="10756" max="11006" width="8.83203125" style="211"/>
    <col min="11007" max="11007" width="6" style="211" customWidth="1"/>
    <col min="11008" max="11008" width="69" style="211" customWidth="1"/>
    <col min="11009" max="11009" width="26.1640625" style="211" customWidth="1"/>
    <col min="11010" max="11010" width="15.1640625" style="211" customWidth="1"/>
    <col min="11011" max="11011" width="34.33203125" style="211" customWidth="1"/>
    <col min="11012" max="11262" width="8.83203125" style="211"/>
    <col min="11263" max="11263" width="6" style="211" customWidth="1"/>
    <col min="11264" max="11264" width="69" style="211" customWidth="1"/>
    <col min="11265" max="11265" width="26.1640625" style="211" customWidth="1"/>
    <col min="11266" max="11266" width="15.1640625" style="211" customWidth="1"/>
    <col min="11267" max="11267" width="34.33203125" style="211" customWidth="1"/>
    <col min="11268" max="11518" width="8.83203125" style="211"/>
    <col min="11519" max="11519" width="6" style="211" customWidth="1"/>
    <col min="11520" max="11520" width="69" style="211" customWidth="1"/>
    <col min="11521" max="11521" width="26.1640625" style="211" customWidth="1"/>
    <col min="11522" max="11522" width="15.1640625" style="211" customWidth="1"/>
    <col min="11523" max="11523" width="34.33203125" style="211" customWidth="1"/>
    <col min="11524" max="11774" width="8.83203125" style="211"/>
    <col min="11775" max="11775" width="6" style="211" customWidth="1"/>
    <col min="11776" max="11776" width="69" style="211" customWidth="1"/>
    <col min="11777" max="11777" width="26.1640625" style="211" customWidth="1"/>
    <col min="11778" max="11778" width="15.1640625" style="211" customWidth="1"/>
    <col min="11779" max="11779" width="34.33203125" style="211" customWidth="1"/>
    <col min="11780" max="12030" width="8.83203125" style="211"/>
    <col min="12031" max="12031" width="6" style="211" customWidth="1"/>
    <col min="12032" max="12032" width="69" style="211" customWidth="1"/>
    <col min="12033" max="12033" width="26.1640625" style="211" customWidth="1"/>
    <col min="12034" max="12034" width="15.1640625" style="211" customWidth="1"/>
    <col min="12035" max="12035" width="34.33203125" style="211" customWidth="1"/>
    <col min="12036" max="12286" width="8.83203125" style="211"/>
    <col min="12287" max="12287" width="6" style="211" customWidth="1"/>
    <col min="12288" max="12288" width="69" style="211" customWidth="1"/>
    <col min="12289" max="12289" width="26.1640625" style="211" customWidth="1"/>
    <col min="12290" max="12290" width="15.1640625" style="211" customWidth="1"/>
    <col min="12291" max="12291" width="34.33203125" style="211" customWidth="1"/>
    <col min="12292" max="12542" width="8.83203125" style="211"/>
    <col min="12543" max="12543" width="6" style="211" customWidth="1"/>
    <col min="12544" max="12544" width="69" style="211" customWidth="1"/>
    <col min="12545" max="12545" width="26.1640625" style="211" customWidth="1"/>
    <col min="12546" max="12546" width="15.1640625" style="211" customWidth="1"/>
    <col min="12547" max="12547" width="34.33203125" style="211" customWidth="1"/>
    <col min="12548" max="12798" width="8.83203125" style="211"/>
    <col min="12799" max="12799" width="6" style="211" customWidth="1"/>
    <col min="12800" max="12800" width="69" style="211" customWidth="1"/>
    <col min="12801" max="12801" width="26.1640625" style="211" customWidth="1"/>
    <col min="12802" max="12802" width="15.1640625" style="211" customWidth="1"/>
    <col min="12803" max="12803" width="34.33203125" style="211" customWidth="1"/>
    <col min="12804" max="13054" width="8.83203125" style="211"/>
    <col min="13055" max="13055" width="6" style="211" customWidth="1"/>
    <col min="13056" max="13056" width="69" style="211" customWidth="1"/>
    <col min="13057" max="13057" width="26.1640625" style="211" customWidth="1"/>
    <col min="13058" max="13058" width="15.1640625" style="211" customWidth="1"/>
    <col min="13059" max="13059" width="34.33203125" style="211" customWidth="1"/>
    <col min="13060" max="13310" width="8.83203125" style="211"/>
    <col min="13311" max="13311" width="6" style="211" customWidth="1"/>
    <col min="13312" max="13312" width="69" style="211" customWidth="1"/>
    <col min="13313" max="13313" width="26.1640625" style="211" customWidth="1"/>
    <col min="13314" max="13314" width="15.1640625" style="211" customWidth="1"/>
    <col min="13315" max="13315" width="34.33203125" style="211" customWidth="1"/>
    <col min="13316" max="13566" width="8.83203125" style="211"/>
    <col min="13567" max="13567" width="6" style="211" customWidth="1"/>
    <col min="13568" max="13568" width="69" style="211" customWidth="1"/>
    <col min="13569" max="13569" width="26.1640625" style="211" customWidth="1"/>
    <col min="13570" max="13570" width="15.1640625" style="211" customWidth="1"/>
    <col min="13571" max="13571" width="34.33203125" style="211" customWidth="1"/>
    <col min="13572" max="13822" width="8.83203125" style="211"/>
    <col min="13823" max="13823" width="6" style="211" customWidth="1"/>
    <col min="13824" max="13824" width="69" style="211" customWidth="1"/>
    <col min="13825" max="13825" width="26.1640625" style="211" customWidth="1"/>
    <col min="13826" max="13826" width="15.1640625" style="211" customWidth="1"/>
    <col min="13827" max="13827" width="34.33203125" style="211" customWidth="1"/>
    <col min="13828" max="14078" width="8.83203125" style="211"/>
    <col min="14079" max="14079" width="6" style="211" customWidth="1"/>
    <col min="14080" max="14080" width="69" style="211" customWidth="1"/>
    <col min="14081" max="14081" width="26.1640625" style="211" customWidth="1"/>
    <col min="14082" max="14082" width="15.1640625" style="211" customWidth="1"/>
    <col min="14083" max="14083" width="34.33203125" style="211" customWidth="1"/>
    <col min="14084" max="14334" width="8.83203125" style="211"/>
    <col min="14335" max="14335" width="6" style="211" customWidth="1"/>
    <col min="14336" max="14336" width="69" style="211" customWidth="1"/>
    <col min="14337" max="14337" width="26.1640625" style="211" customWidth="1"/>
    <col min="14338" max="14338" width="15.1640625" style="211" customWidth="1"/>
    <col min="14339" max="14339" width="34.33203125" style="211" customWidth="1"/>
    <col min="14340" max="14590" width="8.83203125" style="211"/>
    <col min="14591" max="14591" width="6" style="211" customWidth="1"/>
    <col min="14592" max="14592" width="69" style="211" customWidth="1"/>
    <col min="14593" max="14593" width="26.1640625" style="211" customWidth="1"/>
    <col min="14594" max="14594" width="15.1640625" style="211" customWidth="1"/>
    <col min="14595" max="14595" width="34.33203125" style="211" customWidth="1"/>
    <col min="14596" max="14846" width="8.83203125" style="211"/>
    <col min="14847" max="14847" width="6" style="211" customWidth="1"/>
    <col min="14848" max="14848" width="69" style="211" customWidth="1"/>
    <col min="14849" max="14849" width="26.1640625" style="211" customWidth="1"/>
    <col min="14850" max="14850" width="15.1640625" style="211" customWidth="1"/>
    <col min="14851" max="14851" width="34.33203125" style="211" customWidth="1"/>
    <col min="14852" max="15102" width="8.83203125" style="211"/>
    <col min="15103" max="15103" width="6" style="211" customWidth="1"/>
    <col min="15104" max="15104" width="69" style="211" customWidth="1"/>
    <col min="15105" max="15105" width="26.1640625" style="211" customWidth="1"/>
    <col min="15106" max="15106" width="15.1640625" style="211" customWidth="1"/>
    <col min="15107" max="15107" width="34.33203125" style="211" customWidth="1"/>
    <col min="15108" max="15358" width="8.83203125" style="211"/>
    <col min="15359" max="15359" width="6" style="211" customWidth="1"/>
    <col min="15360" max="15360" width="69" style="211" customWidth="1"/>
    <col min="15361" max="15361" width="26.1640625" style="211" customWidth="1"/>
    <col min="15362" max="15362" width="15.1640625" style="211" customWidth="1"/>
    <col min="15363" max="15363" width="34.33203125" style="211" customWidth="1"/>
    <col min="15364" max="15614" width="8.83203125" style="211"/>
    <col min="15615" max="15615" width="6" style="211" customWidth="1"/>
    <col min="15616" max="15616" width="69" style="211" customWidth="1"/>
    <col min="15617" max="15617" width="26.1640625" style="211" customWidth="1"/>
    <col min="15618" max="15618" width="15.1640625" style="211" customWidth="1"/>
    <col min="15619" max="15619" width="34.33203125" style="211" customWidth="1"/>
    <col min="15620" max="15870" width="8.83203125" style="211"/>
    <col min="15871" max="15871" width="6" style="211" customWidth="1"/>
    <col min="15872" max="15872" width="69" style="211" customWidth="1"/>
    <col min="15873" max="15873" width="26.1640625" style="211" customWidth="1"/>
    <col min="15874" max="15874" width="15.1640625" style="211" customWidth="1"/>
    <col min="15875" max="15875" width="34.33203125" style="211" customWidth="1"/>
    <col min="15876" max="16126" width="8.83203125" style="211"/>
    <col min="16127" max="16127" width="6" style="211" customWidth="1"/>
    <col min="16128" max="16128" width="69" style="211" customWidth="1"/>
    <col min="16129" max="16129" width="26.1640625" style="211" customWidth="1"/>
    <col min="16130" max="16130" width="15.1640625" style="211" customWidth="1"/>
    <col min="16131" max="16131" width="34.33203125" style="211" customWidth="1"/>
    <col min="16132" max="16384" width="8.83203125" style="211"/>
  </cols>
  <sheetData>
    <row r="1" spans="1:3" ht="15.75" customHeight="1" x14ac:dyDescent="0.2">
      <c r="A1" s="358" t="s">
        <v>916</v>
      </c>
      <c r="B1" s="358"/>
      <c r="C1" s="358"/>
    </row>
    <row r="2" spans="1:3" ht="15.75" customHeight="1" x14ac:dyDescent="0.2">
      <c r="A2" s="358" t="s">
        <v>917</v>
      </c>
      <c r="B2" s="358"/>
      <c r="C2" s="358"/>
    </row>
    <row r="3" spans="1:3" ht="33" customHeight="1" x14ac:dyDescent="0.2">
      <c r="A3" s="359" t="s">
        <v>949</v>
      </c>
      <c r="B3" s="359"/>
      <c r="C3" s="359"/>
    </row>
    <row r="4" spans="1:3" ht="31.5" customHeight="1" x14ac:dyDescent="0.2">
      <c r="A4" s="359" t="s">
        <v>948</v>
      </c>
      <c r="B4" s="359"/>
      <c r="C4" s="359"/>
    </row>
    <row r="5" spans="1:3" s="215" customFormat="1" ht="33" x14ac:dyDescent="0.2">
      <c r="A5" s="212" t="s">
        <v>918</v>
      </c>
      <c r="B5" s="213" t="s">
        <v>919</v>
      </c>
      <c r="C5" s="214" t="s">
        <v>950</v>
      </c>
    </row>
    <row r="6" spans="1:3" ht="35.25" customHeight="1" x14ac:dyDescent="0.2">
      <c r="A6" s="216">
        <v>1</v>
      </c>
      <c r="B6" s="217" t="s">
        <v>920</v>
      </c>
      <c r="C6" s="254"/>
    </row>
    <row r="7" spans="1:3" ht="35.25" customHeight="1" x14ac:dyDescent="0.2">
      <c r="A7" s="216">
        <v>2</v>
      </c>
      <c r="B7" s="217" t="s">
        <v>921</v>
      </c>
      <c r="C7" s="254"/>
    </row>
    <row r="8" spans="1:3" ht="35.25" customHeight="1" x14ac:dyDescent="0.2">
      <c r="A8" s="216">
        <v>3</v>
      </c>
      <c r="B8" s="217" t="s">
        <v>922</v>
      </c>
      <c r="C8" s="254"/>
    </row>
    <row r="9" spans="1:3" ht="35.25" customHeight="1" x14ac:dyDescent="0.2">
      <c r="A9" s="216">
        <v>4</v>
      </c>
      <c r="B9" s="217" t="s">
        <v>923</v>
      </c>
      <c r="C9" s="254"/>
    </row>
    <row r="10" spans="1:3" s="215" customFormat="1" ht="27" customHeight="1" x14ac:dyDescent="0.2">
      <c r="A10" s="218">
        <v>5</v>
      </c>
      <c r="B10" s="219" t="s">
        <v>924</v>
      </c>
      <c r="C10" s="255"/>
    </row>
    <row r="11" spans="1:3" ht="27.75" customHeight="1" x14ac:dyDescent="0.2">
      <c r="A11" s="216">
        <v>6</v>
      </c>
      <c r="B11" s="217" t="s">
        <v>951</v>
      </c>
      <c r="C11" s="254"/>
    </row>
    <row r="12" spans="1:3" ht="27.75" customHeight="1" x14ac:dyDescent="0.2">
      <c r="A12" s="216">
        <v>7</v>
      </c>
      <c r="B12" s="217" t="s">
        <v>952</v>
      </c>
      <c r="C12" s="254"/>
    </row>
    <row r="13" spans="1:3" ht="27.75" customHeight="1" x14ac:dyDescent="0.2">
      <c r="A13" s="216">
        <v>8</v>
      </c>
      <c r="B13" s="217" t="s">
        <v>925</v>
      </c>
      <c r="C13" s="254"/>
    </row>
    <row r="14" spans="1:3" ht="35.25" customHeight="1" x14ac:dyDescent="0.2">
      <c r="A14" s="216">
        <v>9</v>
      </c>
      <c r="B14" s="217" t="s">
        <v>953</v>
      </c>
      <c r="C14" s="254"/>
    </row>
    <row r="15" spans="1:3" ht="30.75" customHeight="1" x14ac:dyDescent="0.2">
      <c r="A15" s="220">
        <v>10</v>
      </c>
      <c r="B15" s="221" t="s">
        <v>926</v>
      </c>
      <c r="C15" s="256"/>
    </row>
    <row r="16" spans="1:3" ht="30.75" customHeight="1" x14ac:dyDescent="0.2">
      <c r="A16" s="222"/>
      <c r="B16" s="223" t="s">
        <v>954</v>
      </c>
      <c r="C16" s="257"/>
    </row>
    <row r="17" spans="1:3" ht="30.75" customHeight="1" x14ac:dyDescent="0.2">
      <c r="A17" s="224">
        <v>11</v>
      </c>
      <c r="B17" s="225" t="s">
        <v>955</v>
      </c>
      <c r="C17" s="258"/>
    </row>
    <row r="18" spans="1:3" ht="23.25" customHeight="1" x14ac:dyDescent="0.2">
      <c r="A18" s="226"/>
      <c r="B18" s="227" t="s">
        <v>895</v>
      </c>
      <c r="C18" s="259"/>
    </row>
    <row r="19" spans="1:3" ht="34.5" x14ac:dyDescent="0.2">
      <c r="A19" s="228">
        <v>12</v>
      </c>
      <c r="B19" s="229" t="s">
        <v>927</v>
      </c>
      <c r="C19" s="260"/>
    </row>
    <row r="20" spans="1:3" s="232" customFormat="1" ht="12.75" x14ac:dyDescent="0.2">
      <c r="A20" s="230"/>
      <c r="B20" s="230"/>
      <c r="C20" s="231"/>
    </row>
    <row r="21" spans="1:3" s="232" customFormat="1" ht="13.5" x14ac:dyDescent="0.2">
      <c r="A21" s="357" t="s">
        <v>928</v>
      </c>
      <c r="B21" s="357"/>
      <c r="C21" s="357"/>
    </row>
    <row r="22" spans="1:3" s="232" customFormat="1" ht="13.5" x14ac:dyDescent="0.2">
      <c r="A22" s="357" t="s">
        <v>929</v>
      </c>
      <c r="B22" s="357"/>
      <c r="C22" s="357"/>
    </row>
    <row r="23" spans="1:3" s="232" customFormat="1" ht="13.5" x14ac:dyDescent="0.2">
      <c r="A23" s="357" t="s">
        <v>930</v>
      </c>
      <c r="B23" s="357"/>
      <c r="C23" s="357"/>
    </row>
    <row r="24" spans="1:3" s="232" customFormat="1" ht="13.5" x14ac:dyDescent="0.2">
      <c r="A24" s="357" t="s">
        <v>931</v>
      </c>
      <c r="B24" s="357"/>
      <c r="C24" s="357"/>
    </row>
    <row r="25" spans="1:3" x14ac:dyDescent="0.2">
      <c r="A25" s="233"/>
      <c r="B25" s="234" t="s">
        <v>932</v>
      </c>
      <c r="C25" s="235"/>
    </row>
    <row r="26" spans="1:3" s="210" customFormat="1" x14ac:dyDescent="0.2">
      <c r="A26" s="233"/>
      <c r="B26" s="236" t="s">
        <v>933</v>
      </c>
      <c r="C26" s="237" t="s">
        <v>934</v>
      </c>
    </row>
    <row r="27" spans="1:3" s="210" customFormat="1" x14ac:dyDescent="0.25">
      <c r="A27" s="233"/>
      <c r="B27" s="238" t="s">
        <v>935</v>
      </c>
      <c r="C27" s="239" t="s">
        <v>936</v>
      </c>
    </row>
    <row r="28" spans="1:3" s="210" customFormat="1" x14ac:dyDescent="0.25">
      <c r="A28" s="233"/>
      <c r="B28" s="238" t="s">
        <v>937</v>
      </c>
      <c r="C28" s="240"/>
    </row>
    <row r="29" spans="1:3" s="210" customFormat="1" x14ac:dyDescent="0.25">
      <c r="A29" s="233"/>
      <c r="B29" s="241"/>
      <c r="C29" s="240"/>
    </row>
    <row r="30" spans="1:3" s="210" customFormat="1" x14ac:dyDescent="0.25">
      <c r="A30" s="233"/>
      <c r="B30" s="234" t="s">
        <v>938</v>
      </c>
      <c r="C30" s="242"/>
    </row>
    <row r="31" spans="1:3" s="210" customFormat="1" ht="16.5" x14ac:dyDescent="0.3">
      <c r="A31" s="233"/>
      <c r="B31" s="243" t="s">
        <v>939</v>
      </c>
      <c r="C31" s="244" t="s">
        <v>940</v>
      </c>
    </row>
    <row r="32" spans="1:3" s="210" customFormat="1" x14ac:dyDescent="0.25">
      <c r="A32" s="233"/>
      <c r="B32" s="238" t="s">
        <v>935</v>
      </c>
      <c r="C32" s="239" t="s">
        <v>936</v>
      </c>
    </row>
    <row r="33" spans="1:3" s="210" customFormat="1" x14ac:dyDescent="0.2">
      <c r="A33" s="233"/>
      <c r="B33" s="238" t="s">
        <v>937</v>
      </c>
      <c r="C33" s="245"/>
    </row>
    <row r="34" spans="1:3" s="210" customFormat="1" x14ac:dyDescent="0.2">
      <c r="A34" s="246"/>
      <c r="B34" s="211"/>
      <c r="C34" s="247"/>
    </row>
    <row r="35" spans="1:3" s="210" customFormat="1" x14ac:dyDescent="0.2">
      <c r="A35" s="246"/>
      <c r="B35" s="211"/>
      <c r="C35" s="247"/>
    </row>
    <row r="36" spans="1:3" s="210" customFormat="1" x14ac:dyDescent="0.2">
      <c r="A36" s="246"/>
      <c r="B36" s="211"/>
      <c r="C36" s="247"/>
    </row>
  </sheetData>
  <mergeCells count="8">
    <mergeCell ref="A21:C21"/>
    <mergeCell ref="A22:C22"/>
    <mergeCell ref="A23:C23"/>
    <mergeCell ref="A24:C24"/>
    <mergeCell ref="A1:C1"/>
    <mergeCell ref="A2:C2"/>
    <mergeCell ref="A3:C3"/>
    <mergeCell ref="A4:C4"/>
  </mergeCells>
  <printOptions horizontalCentered="1"/>
  <pageMargins left="0.19685039370078741" right="0.19685039370078741" top="0.19685039370078741" bottom="0.19685039370078741" header="0.19685039370078741" footer="0.19685039370078741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F8567C-4C8D-420B-AACF-2FC089E6AF23}">
  <dimension ref="A1:G75"/>
  <sheetViews>
    <sheetView showGridLines="0" tabSelected="1" view="pageBreakPreview" topLeftCell="A64" zoomScale="130" zoomScaleNormal="85" zoomScaleSheetLayoutView="130" workbookViewId="0">
      <selection activeCell="C68" sqref="C68"/>
    </sheetView>
  </sheetViews>
  <sheetFormatPr defaultRowHeight="12.75" x14ac:dyDescent="0.2"/>
  <cols>
    <col min="1" max="1" width="7.5" bestFit="1" customWidth="1"/>
    <col min="2" max="2" width="15.83203125" customWidth="1"/>
    <col min="3" max="3" width="96.6640625" customWidth="1"/>
    <col min="4" max="6" width="11.83203125" customWidth="1"/>
  </cols>
  <sheetData>
    <row r="1" spans="1:7" s="251" customFormat="1" x14ac:dyDescent="0.2"/>
    <row r="2" spans="1:7" s="249" customFormat="1" x14ac:dyDescent="0.2">
      <c r="A2" s="248"/>
      <c r="B2" s="361" t="s">
        <v>941</v>
      </c>
      <c r="C2" s="361"/>
      <c r="D2" s="361"/>
      <c r="E2" s="361"/>
    </row>
    <row r="3" spans="1:7" s="249" customFormat="1" ht="66" customHeight="1" x14ac:dyDescent="0.2">
      <c r="A3" s="248"/>
      <c r="B3" s="362" t="s">
        <v>942</v>
      </c>
      <c r="C3" s="362"/>
      <c r="D3" s="362"/>
      <c r="E3" s="362"/>
    </row>
    <row r="4" spans="1:7" s="249" customFormat="1" x14ac:dyDescent="0.2">
      <c r="A4" s="248"/>
      <c r="B4" s="248"/>
      <c r="C4" s="248"/>
    </row>
    <row r="5" spans="1:7" s="249" customFormat="1" ht="18" customHeight="1" x14ac:dyDescent="0.2">
      <c r="A5" s="360" t="s">
        <v>943</v>
      </c>
      <c r="B5" s="360"/>
      <c r="C5" s="360"/>
      <c r="D5" s="360"/>
      <c r="E5" s="360"/>
      <c r="F5" s="360"/>
    </row>
    <row r="6" spans="1:7" s="249" customFormat="1" x14ac:dyDescent="0.2">
      <c r="A6" s="248"/>
      <c r="B6" s="248"/>
      <c r="C6" s="248"/>
    </row>
    <row r="7" spans="1:7" s="249" customFormat="1" ht="81" customHeight="1" x14ac:dyDescent="0.2">
      <c r="A7" s="363" t="s">
        <v>957</v>
      </c>
      <c r="B7" s="363"/>
      <c r="C7" s="363"/>
      <c r="D7" s="363"/>
      <c r="E7" s="363"/>
      <c r="F7" s="363"/>
    </row>
    <row r="8" spans="1:7" s="10" customFormat="1" ht="12.75" customHeight="1" x14ac:dyDescent="0.2">
      <c r="A8" s="366" t="s">
        <v>8</v>
      </c>
      <c r="B8" s="366" t="s">
        <v>9</v>
      </c>
      <c r="C8" s="366" t="s">
        <v>10</v>
      </c>
      <c r="D8" s="366" t="s">
        <v>11</v>
      </c>
      <c r="E8" s="368" t="s">
        <v>12</v>
      </c>
      <c r="F8" s="369"/>
      <c r="G8" s="11"/>
    </row>
    <row r="9" spans="1:7" s="10" customFormat="1" ht="34.5" customHeight="1" x14ac:dyDescent="0.2">
      <c r="A9" s="366"/>
      <c r="B9" s="366"/>
      <c r="C9" s="366"/>
      <c r="D9" s="366"/>
      <c r="E9" s="370"/>
      <c r="F9" s="371"/>
      <c r="G9" s="11"/>
    </row>
    <row r="10" spans="1:7" s="13" customFormat="1" x14ac:dyDescent="0.2">
      <c r="A10" s="261">
        <v>1</v>
      </c>
      <c r="B10" s="261">
        <v>2</v>
      </c>
      <c r="C10" s="261">
        <v>3</v>
      </c>
      <c r="D10" s="261">
        <v>4</v>
      </c>
      <c r="E10" s="372">
        <v>5</v>
      </c>
      <c r="F10" s="373"/>
      <c r="G10" s="16"/>
    </row>
    <row r="11" spans="1:7" x14ac:dyDescent="0.2">
      <c r="A11" s="367"/>
      <c r="B11" s="367"/>
      <c r="C11" s="367"/>
      <c r="D11" s="367"/>
      <c r="E11" s="367"/>
      <c r="F11" s="367"/>
    </row>
    <row r="12" spans="1:7" ht="15.75" customHeight="1" x14ac:dyDescent="0.25">
      <c r="A12" s="365" t="s">
        <v>15</v>
      </c>
      <c r="B12" s="365"/>
      <c r="C12" s="365"/>
      <c r="D12" s="365"/>
      <c r="E12" s="365"/>
      <c r="F12" s="365"/>
      <c r="G12" s="17"/>
    </row>
    <row r="13" spans="1:7" s="1" customFormat="1" ht="38.25" x14ac:dyDescent="0.2">
      <c r="A13" s="262" t="s">
        <v>16</v>
      </c>
      <c r="B13" s="263" t="s">
        <v>17</v>
      </c>
      <c r="C13" s="263" t="s">
        <v>18</v>
      </c>
      <c r="D13" s="262" t="s">
        <v>19</v>
      </c>
      <c r="E13" s="364">
        <v>0.3</v>
      </c>
      <c r="F13" s="364"/>
      <c r="G13" s="21"/>
    </row>
    <row r="14" spans="1:7" s="1" customFormat="1" x14ac:dyDescent="0.2">
      <c r="A14" s="262" t="s">
        <v>34</v>
      </c>
      <c r="B14" s="263" t="s">
        <v>35</v>
      </c>
      <c r="C14" s="263" t="s">
        <v>36</v>
      </c>
      <c r="D14" s="262" t="s">
        <v>37</v>
      </c>
      <c r="E14" s="364">
        <v>0.32800000000000001</v>
      </c>
      <c r="F14" s="364"/>
      <c r="G14" s="21"/>
    </row>
    <row r="15" spans="1:7" s="1" customFormat="1" ht="25.5" x14ac:dyDescent="0.2">
      <c r="A15" s="262" t="s">
        <v>24</v>
      </c>
      <c r="B15" s="263" t="s">
        <v>46</v>
      </c>
      <c r="C15" s="263" t="s">
        <v>47</v>
      </c>
      <c r="D15" s="262" t="s">
        <v>48</v>
      </c>
      <c r="E15" s="364">
        <v>0.184</v>
      </c>
      <c r="F15" s="364"/>
      <c r="G15" s="21"/>
    </row>
    <row r="16" spans="1:7" s="1" customFormat="1" ht="25.5" x14ac:dyDescent="0.2">
      <c r="A16" s="262" t="s">
        <v>63</v>
      </c>
      <c r="B16" s="263" t="s">
        <v>64</v>
      </c>
      <c r="C16" s="263" t="s">
        <v>65</v>
      </c>
      <c r="D16" s="262" t="s">
        <v>37</v>
      </c>
      <c r="E16" s="364">
        <v>0.88119999999999998</v>
      </c>
      <c r="F16" s="364"/>
      <c r="G16" s="21"/>
    </row>
    <row r="17" spans="1:7" s="1" customFormat="1" ht="25.5" x14ac:dyDescent="0.2">
      <c r="A17" s="262" t="s">
        <v>72</v>
      </c>
      <c r="B17" s="263" t="s">
        <v>73</v>
      </c>
      <c r="C17" s="263" t="s">
        <v>74</v>
      </c>
      <c r="D17" s="262" t="s">
        <v>37</v>
      </c>
      <c r="E17" s="364">
        <v>2.0899999999999998E-2</v>
      </c>
      <c r="F17" s="364"/>
      <c r="G17" s="21"/>
    </row>
    <row r="18" spans="1:7" s="1" customFormat="1" ht="25.5" x14ac:dyDescent="0.2">
      <c r="A18" s="262" t="s">
        <v>79</v>
      </c>
      <c r="B18" s="263" t="s">
        <v>80</v>
      </c>
      <c r="C18" s="263" t="s">
        <v>65</v>
      </c>
      <c r="D18" s="262" t="s">
        <v>37</v>
      </c>
      <c r="E18" s="364">
        <v>0.31814999999999999</v>
      </c>
      <c r="F18" s="364"/>
      <c r="G18" s="21"/>
    </row>
    <row r="19" spans="1:7" s="1" customFormat="1" x14ac:dyDescent="0.2">
      <c r="A19" s="262" t="s">
        <v>90</v>
      </c>
      <c r="B19" s="263" t="s">
        <v>91</v>
      </c>
      <c r="C19" s="263" t="s">
        <v>92</v>
      </c>
      <c r="D19" s="262" t="s">
        <v>93</v>
      </c>
      <c r="E19" s="364">
        <v>0.06</v>
      </c>
      <c r="F19" s="364"/>
      <c r="G19" s="21"/>
    </row>
    <row r="20" spans="1:7" s="1" customFormat="1" x14ac:dyDescent="0.2">
      <c r="A20" s="262" t="s">
        <v>98</v>
      </c>
      <c r="B20" s="263" t="s">
        <v>99</v>
      </c>
      <c r="C20" s="263" t="s">
        <v>100</v>
      </c>
      <c r="D20" s="262" t="s">
        <v>93</v>
      </c>
      <c r="E20" s="364">
        <v>0.02</v>
      </c>
      <c r="F20" s="364"/>
      <c r="G20" s="21"/>
    </row>
    <row r="21" spans="1:7" s="1" customFormat="1" x14ac:dyDescent="0.2">
      <c r="A21" s="262" t="s">
        <v>105</v>
      </c>
      <c r="B21" s="263" t="s">
        <v>106</v>
      </c>
      <c r="C21" s="263" t="s">
        <v>107</v>
      </c>
      <c r="D21" s="262" t="s">
        <v>93</v>
      </c>
      <c r="E21" s="364">
        <v>0.02</v>
      </c>
      <c r="F21" s="364"/>
      <c r="G21" s="21"/>
    </row>
    <row r="22" spans="1:7" s="1" customFormat="1" x14ac:dyDescent="0.2">
      <c r="A22" s="262" t="s">
        <v>112</v>
      </c>
      <c r="B22" s="263" t="s">
        <v>113</v>
      </c>
      <c r="C22" s="263" t="s">
        <v>114</v>
      </c>
      <c r="D22" s="262" t="s">
        <v>93</v>
      </c>
      <c r="E22" s="364">
        <v>0.02</v>
      </c>
      <c r="F22" s="364"/>
      <c r="G22" s="21"/>
    </row>
    <row r="23" spans="1:7" s="1" customFormat="1" x14ac:dyDescent="0.2">
      <c r="A23" s="262" t="s">
        <v>119</v>
      </c>
      <c r="B23" s="263" t="s">
        <v>120</v>
      </c>
      <c r="C23" s="263" t="s">
        <v>121</v>
      </c>
      <c r="D23" s="262" t="s">
        <v>122</v>
      </c>
      <c r="E23" s="364">
        <v>0.04</v>
      </c>
      <c r="F23" s="364"/>
      <c r="G23" s="21"/>
    </row>
    <row r="24" spans="1:7" s="1" customFormat="1" ht="25.5" x14ac:dyDescent="0.2">
      <c r="A24" s="262" t="s">
        <v>126</v>
      </c>
      <c r="B24" s="263" t="s">
        <v>127</v>
      </c>
      <c r="C24" s="263" t="s">
        <v>128</v>
      </c>
      <c r="D24" s="262" t="s">
        <v>48</v>
      </c>
      <c r="E24" s="364">
        <v>0.1</v>
      </c>
      <c r="F24" s="364"/>
      <c r="G24" s="21"/>
    </row>
    <row r="25" spans="1:7" s="1" customFormat="1" ht="25.5" x14ac:dyDescent="0.2">
      <c r="A25" s="262" t="s">
        <v>132</v>
      </c>
      <c r="B25" s="263" t="s">
        <v>133</v>
      </c>
      <c r="C25" s="263" t="s">
        <v>134</v>
      </c>
      <c r="D25" s="262" t="s">
        <v>48</v>
      </c>
      <c r="E25" s="364">
        <v>0.5</v>
      </c>
      <c r="F25" s="364"/>
      <c r="G25" s="21"/>
    </row>
    <row r="26" spans="1:7" s="1" customFormat="1" ht="25.5" x14ac:dyDescent="0.2">
      <c r="A26" s="262" t="s">
        <v>138</v>
      </c>
      <c r="B26" s="263" t="s">
        <v>139</v>
      </c>
      <c r="C26" s="263" t="s">
        <v>140</v>
      </c>
      <c r="D26" s="262" t="s">
        <v>122</v>
      </c>
      <c r="E26" s="364">
        <v>0.02</v>
      </c>
      <c r="F26" s="364"/>
      <c r="G26" s="21"/>
    </row>
    <row r="27" spans="1:7" ht="15.75" customHeight="1" x14ac:dyDescent="0.25">
      <c r="A27" s="365" t="s">
        <v>144</v>
      </c>
      <c r="B27" s="365"/>
      <c r="C27" s="365"/>
      <c r="D27" s="365"/>
      <c r="E27" s="365"/>
      <c r="F27" s="365"/>
      <c r="G27" s="17"/>
    </row>
    <row r="28" spans="1:7" s="1" customFormat="1" ht="51" x14ac:dyDescent="0.2">
      <c r="A28" s="262" t="s">
        <v>145</v>
      </c>
      <c r="B28" s="263" t="s">
        <v>146</v>
      </c>
      <c r="C28" s="263" t="s">
        <v>147</v>
      </c>
      <c r="D28" s="262" t="s">
        <v>148</v>
      </c>
      <c r="E28" s="364">
        <v>0.3</v>
      </c>
      <c r="F28" s="364"/>
      <c r="G28" s="21"/>
    </row>
    <row r="29" spans="1:7" s="1" customFormat="1" ht="51" x14ac:dyDescent="0.2">
      <c r="A29" s="262">
        <f>A28+1</f>
        <v>16</v>
      </c>
      <c r="B29" s="263" t="s">
        <v>182</v>
      </c>
      <c r="C29" s="263" t="s">
        <v>183</v>
      </c>
      <c r="D29" s="262" t="s">
        <v>148</v>
      </c>
      <c r="E29" s="364">
        <v>0.08</v>
      </c>
      <c r="F29" s="364"/>
      <c r="G29" s="21"/>
    </row>
    <row r="30" spans="1:7" s="1" customFormat="1" ht="25.5" x14ac:dyDescent="0.2">
      <c r="A30" s="262">
        <f t="shared" ref="A30:A34" si="0">A29+1</f>
        <v>17</v>
      </c>
      <c r="B30" s="263" t="s">
        <v>198</v>
      </c>
      <c r="C30" s="263" t="s">
        <v>199</v>
      </c>
      <c r="D30" s="262" t="s">
        <v>200</v>
      </c>
      <c r="E30" s="364">
        <v>0.2</v>
      </c>
      <c r="F30" s="364"/>
      <c r="G30" s="21"/>
    </row>
    <row r="31" spans="1:7" s="1" customFormat="1" ht="51" x14ac:dyDescent="0.2">
      <c r="A31" s="262">
        <f t="shared" si="0"/>
        <v>18</v>
      </c>
      <c r="B31" s="263" t="s">
        <v>216</v>
      </c>
      <c r="C31" s="263" t="s">
        <v>217</v>
      </c>
      <c r="D31" s="262" t="s">
        <v>148</v>
      </c>
      <c r="E31" s="364">
        <v>0.4</v>
      </c>
      <c r="F31" s="364"/>
      <c r="G31" s="21"/>
    </row>
    <row r="32" spans="1:7" s="1" customFormat="1" ht="51" x14ac:dyDescent="0.2">
      <c r="A32" s="262">
        <f t="shared" si="0"/>
        <v>19</v>
      </c>
      <c r="B32" s="263" t="s">
        <v>259</v>
      </c>
      <c r="C32" s="263" t="s">
        <v>260</v>
      </c>
      <c r="D32" s="262" t="s">
        <v>148</v>
      </c>
      <c r="E32" s="364">
        <v>0.1</v>
      </c>
      <c r="F32" s="364"/>
      <c r="G32" s="21"/>
    </row>
    <row r="33" spans="1:7" s="1" customFormat="1" ht="25.5" x14ac:dyDescent="0.2">
      <c r="A33" s="262">
        <f t="shared" si="0"/>
        <v>20</v>
      </c>
      <c r="B33" s="263" t="s">
        <v>279</v>
      </c>
      <c r="C33" s="263" t="s">
        <v>280</v>
      </c>
      <c r="D33" s="262" t="s">
        <v>281</v>
      </c>
      <c r="E33" s="364">
        <v>3.9399999999999998E-2</v>
      </c>
      <c r="F33" s="364"/>
      <c r="G33" s="21"/>
    </row>
    <row r="34" spans="1:7" s="1" customFormat="1" ht="25.5" x14ac:dyDescent="0.2">
      <c r="A34" s="262">
        <f t="shared" si="0"/>
        <v>21</v>
      </c>
      <c r="B34" s="263" t="s">
        <v>299</v>
      </c>
      <c r="C34" s="263" t="s">
        <v>300</v>
      </c>
      <c r="D34" s="262" t="s">
        <v>122</v>
      </c>
      <c r="E34" s="364">
        <v>0.02</v>
      </c>
      <c r="F34" s="364"/>
      <c r="G34" s="21"/>
    </row>
    <row r="35" spans="1:7" ht="15.75" customHeight="1" x14ac:dyDescent="0.25">
      <c r="A35" s="365" t="s">
        <v>310</v>
      </c>
      <c r="B35" s="365"/>
      <c r="C35" s="365"/>
      <c r="D35" s="365"/>
      <c r="E35" s="365"/>
      <c r="F35" s="365"/>
      <c r="G35" s="17"/>
    </row>
    <row r="36" spans="1:7" s="1" customFormat="1" ht="38.25" x14ac:dyDescent="0.2">
      <c r="A36" s="262">
        <f>A34+1</f>
        <v>22</v>
      </c>
      <c r="B36" s="263" t="s">
        <v>312</v>
      </c>
      <c r="C36" s="263" t="s">
        <v>313</v>
      </c>
      <c r="D36" s="262" t="s">
        <v>314</v>
      </c>
      <c r="E36" s="364">
        <v>0.14710000000000001</v>
      </c>
      <c r="F36" s="364"/>
      <c r="G36" s="21"/>
    </row>
    <row r="37" spans="1:7" s="1" customFormat="1" x14ac:dyDescent="0.2">
      <c r="A37" s="262">
        <f>A36+1</f>
        <v>23</v>
      </c>
      <c r="B37" s="263" t="s">
        <v>329</v>
      </c>
      <c r="C37" s="263" t="s">
        <v>330</v>
      </c>
      <c r="D37" s="262" t="s">
        <v>37</v>
      </c>
      <c r="E37" s="364">
        <v>0.14710000000000001</v>
      </c>
      <c r="F37" s="364"/>
      <c r="G37" s="21"/>
    </row>
    <row r="38" spans="1:7" s="1" customFormat="1" x14ac:dyDescent="0.2">
      <c r="A38" s="262">
        <f t="shared" ref="A38:A52" si="1">A37+1</f>
        <v>24</v>
      </c>
      <c r="B38" s="263" t="s">
        <v>343</v>
      </c>
      <c r="C38" s="263" t="s">
        <v>344</v>
      </c>
      <c r="D38" s="262" t="s">
        <v>37</v>
      </c>
      <c r="E38" s="364">
        <v>0.14710000000000001</v>
      </c>
      <c r="F38" s="364"/>
      <c r="G38" s="21"/>
    </row>
    <row r="39" spans="1:7" s="1" customFormat="1" x14ac:dyDescent="0.2">
      <c r="A39" s="262">
        <f t="shared" si="1"/>
        <v>25</v>
      </c>
      <c r="B39" s="263" t="s">
        <v>329</v>
      </c>
      <c r="C39" s="263" t="s">
        <v>330</v>
      </c>
      <c r="D39" s="262" t="s">
        <v>37</v>
      </c>
      <c r="E39" s="364">
        <v>0.14710000000000001</v>
      </c>
      <c r="F39" s="364"/>
      <c r="G39" s="21"/>
    </row>
    <row r="40" spans="1:7" s="1" customFormat="1" ht="38.25" x14ac:dyDescent="0.2">
      <c r="A40" s="262">
        <f t="shared" si="1"/>
        <v>26</v>
      </c>
      <c r="B40" s="263" t="s">
        <v>380</v>
      </c>
      <c r="C40" s="263" t="s">
        <v>381</v>
      </c>
      <c r="D40" s="262" t="s">
        <v>382</v>
      </c>
      <c r="E40" s="364">
        <v>0.14710000000000001</v>
      </c>
      <c r="F40" s="364"/>
      <c r="G40" s="21"/>
    </row>
    <row r="41" spans="1:7" s="1" customFormat="1" ht="76.5" x14ac:dyDescent="0.2">
      <c r="A41" s="262">
        <f t="shared" si="1"/>
        <v>27</v>
      </c>
      <c r="B41" s="263" t="s">
        <v>404</v>
      </c>
      <c r="C41" s="263" t="s">
        <v>405</v>
      </c>
      <c r="D41" s="262" t="s">
        <v>406</v>
      </c>
      <c r="E41" s="364">
        <v>0.44059999999999999</v>
      </c>
      <c r="F41" s="364"/>
      <c r="G41" s="21"/>
    </row>
    <row r="42" spans="1:7" s="1" customFormat="1" ht="63.75" x14ac:dyDescent="0.2">
      <c r="A42" s="262">
        <f t="shared" si="1"/>
        <v>28</v>
      </c>
      <c r="B42" s="263" t="s">
        <v>424</v>
      </c>
      <c r="C42" s="263" t="s">
        <v>425</v>
      </c>
      <c r="D42" s="262" t="s">
        <v>426</v>
      </c>
      <c r="E42" s="364">
        <v>0.186</v>
      </c>
      <c r="F42" s="364"/>
      <c r="G42" s="21"/>
    </row>
    <row r="43" spans="1:7" s="1" customFormat="1" ht="76.5" x14ac:dyDescent="0.2">
      <c r="A43" s="262">
        <f t="shared" si="1"/>
        <v>29</v>
      </c>
      <c r="B43" s="263" t="s">
        <v>439</v>
      </c>
      <c r="C43" s="263" t="s">
        <v>440</v>
      </c>
      <c r="D43" s="262" t="s">
        <v>406</v>
      </c>
      <c r="E43" s="364">
        <v>0.23250000000000001</v>
      </c>
      <c r="F43" s="364"/>
      <c r="G43" s="21"/>
    </row>
    <row r="44" spans="1:7" s="1" customFormat="1" ht="76.5" x14ac:dyDescent="0.2">
      <c r="A44" s="262">
        <f t="shared" si="1"/>
        <v>30</v>
      </c>
      <c r="B44" s="263" t="s">
        <v>455</v>
      </c>
      <c r="C44" s="263" t="s">
        <v>456</v>
      </c>
      <c r="D44" s="262" t="s">
        <v>406</v>
      </c>
      <c r="E44" s="364">
        <v>-0.23250000000000001</v>
      </c>
      <c r="F44" s="364"/>
      <c r="G44" s="21"/>
    </row>
    <row r="45" spans="1:7" s="1" customFormat="1" ht="63.75" x14ac:dyDescent="0.2">
      <c r="A45" s="262">
        <f t="shared" si="1"/>
        <v>31</v>
      </c>
      <c r="B45" s="263" t="s">
        <v>464</v>
      </c>
      <c r="C45" s="263" t="s">
        <v>465</v>
      </c>
      <c r="D45" s="262" t="s">
        <v>466</v>
      </c>
      <c r="E45" s="364">
        <v>0.23250000000000001</v>
      </c>
      <c r="F45" s="364"/>
      <c r="G45" s="21"/>
    </row>
    <row r="46" spans="1:7" s="1" customFormat="1" ht="76.5" x14ac:dyDescent="0.2">
      <c r="A46" s="262">
        <f t="shared" si="1"/>
        <v>32</v>
      </c>
      <c r="B46" s="263" t="s">
        <v>482</v>
      </c>
      <c r="C46" s="263" t="s">
        <v>483</v>
      </c>
      <c r="D46" s="262" t="s">
        <v>37</v>
      </c>
      <c r="E46" s="364">
        <v>0.25080000000000002</v>
      </c>
      <c r="F46" s="364"/>
      <c r="G46" s="21"/>
    </row>
    <row r="47" spans="1:7" s="1" customFormat="1" ht="25.5" x14ac:dyDescent="0.2">
      <c r="A47" s="262">
        <f t="shared" si="1"/>
        <v>33</v>
      </c>
      <c r="B47" s="263" t="s">
        <v>488</v>
      </c>
      <c r="C47" s="263" t="s">
        <v>489</v>
      </c>
      <c r="D47" s="262" t="s">
        <v>200</v>
      </c>
      <c r="E47" s="364">
        <v>0.3</v>
      </c>
      <c r="F47" s="364"/>
      <c r="G47" s="21"/>
    </row>
    <row r="48" spans="1:7" s="1" customFormat="1" ht="25.5" x14ac:dyDescent="0.2">
      <c r="A48" s="262">
        <f t="shared" si="1"/>
        <v>34</v>
      </c>
      <c r="B48" s="263" t="s">
        <v>541</v>
      </c>
      <c r="C48" s="263" t="s">
        <v>542</v>
      </c>
      <c r="D48" s="262" t="s">
        <v>200</v>
      </c>
      <c r="E48" s="364">
        <v>0.3</v>
      </c>
      <c r="F48" s="364"/>
      <c r="G48" s="21"/>
    </row>
    <row r="49" spans="1:7" s="1" customFormat="1" ht="25.5" x14ac:dyDescent="0.2">
      <c r="A49" s="262">
        <f t="shared" si="1"/>
        <v>35</v>
      </c>
      <c r="B49" s="263" t="s">
        <v>557</v>
      </c>
      <c r="C49" s="263" t="s">
        <v>558</v>
      </c>
      <c r="D49" s="262" t="s">
        <v>200</v>
      </c>
      <c r="E49" s="364">
        <v>0.1</v>
      </c>
      <c r="F49" s="364"/>
      <c r="G49" s="21"/>
    </row>
    <row r="50" spans="1:7" s="1" customFormat="1" ht="25.5" x14ac:dyDescent="0.2">
      <c r="A50" s="262">
        <f t="shared" si="1"/>
        <v>36</v>
      </c>
      <c r="B50" s="263" t="s">
        <v>573</v>
      </c>
      <c r="C50" s="263" t="s">
        <v>574</v>
      </c>
      <c r="D50" s="262" t="s">
        <v>122</v>
      </c>
      <c r="E50" s="364">
        <v>0.02</v>
      </c>
      <c r="F50" s="364"/>
      <c r="G50" s="21"/>
    </row>
    <row r="51" spans="1:7" s="1" customFormat="1" ht="25.5" x14ac:dyDescent="0.2">
      <c r="A51" s="262">
        <f t="shared" si="1"/>
        <v>37</v>
      </c>
      <c r="B51" s="263" t="s">
        <v>583</v>
      </c>
      <c r="C51" s="263" t="s">
        <v>584</v>
      </c>
      <c r="D51" s="262" t="s">
        <v>122</v>
      </c>
      <c r="E51" s="364">
        <v>0.02</v>
      </c>
      <c r="F51" s="364"/>
      <c r="G51" s="21"/>
    </row>
    <row r="52" spans="1:7" s="1" customFormat="1" ht="51" x14ac:dyDescent="0.2">
      <c r="A52" s="262">
        <f t="shared" si="1"/>
        <v>38</v>
      </c>
      <c r="B52" s="263" t="s">
        <v>602</v>
      </c>
      <c r="C52" s="263" t="s">
        <v>603</v>
      </c>
      <c r="D52" s="262" t="s">
        <v>604</v>
      </c>
      <c r="E52" s="364">
        <v>0.04</v>
      </c>
      <c r="F52" s="364"/>
      <c r="G52" s="21"/>
    </row>
    <row r="53" spans="1:7" ht="15.75" customHeight="1" x14ac:dyDescent="0.25">
      <c r="A53" s="365" t="s">
        <v>609</v>
      </c>
      <c r="B53" s="365"/>
      <c r="C53" s="365"/>
      <c r="D53" s="365"/>
      <c r="E53" s="365"/>
      <c r="F53" s="365"/>
      <c r="G53" s="17"/>
    </row>
    <row r="54" spans="1:7" s="1" customFormat="1" ht="38.25" x14ac:dyDescent="0.2">
      <c r="A54" s="262">
        <f>A52+1</f>
        <v>39</v>
      </c>
      <c r="B54" s="263" t="s">
        <v>312</v>
      </c>
      <c r="C54" s="263" t="s">
        <v>313</v>
      </c>
      <c r="D54" s="262" t="s">
        <v>314</v>
      </c>
      <c r="E54" s="364">
        <v>0.14710000000000001</v>
      </c>
      <c r="F54" s="364"/>
      <c r="G54" s="21"/>
    </row>
    <row r="55" spans="1:7" s="1" customFormat="1" x14ac:dyDescent="0.2">
      <c r="A55" s="262">
        <f>A54+1</f>
        <v>40</v>
      </c>
      <c r="B55" s="263" t="s">
        <v>329</v>
      </c>
      <c r="C55" s="263" t="s">
        <v>330</v>
      </c>
      <c r="D55" s="262" t="s">
        <v>37</v>
      </c>
      <c r="E55" s="364">
        <v>0.14710000000000001</v>
      </c>
      <c r="F55" s="364"/>
      <c r="G55" s="21"/>
    </row>
    <row r="56" spans="1:7" s="1" customFormat="1" x14ac:dyDescent="0.2">
      <c r="A56" s="262">
        <f t="shared" ref="A56:A69" si="2">A55+1</f>
        <v>41</v>
      </c>
      <c r="B56" s="263" t="s">
        <v>343</v>
      </c>
      <c r="C56" s="263" t="s">
        <v>344</v>
      </c>
      <c r="D56" s="262" t="s">
        <v>37</v>
      </c>
      <c r="E56" s="364">
        <v>0.14710000000000001</v>
      </c>
      <c r="F56" s="364"/>
      <c r="G56" s="21"/>
    </row>
    <row r="57" spans="1:7" s="1" customFormat="1" x14ac:dyDescent="0.2">
      <c r="A57" s="262">
        <f t="shared" si="2"/>
        <v>42</v>
      </c>
      <c r="B57" s="263" t="s">
        <v>329</v>
      </c>
      <c r="C57" s="263" t="s">
        <v>330</v>
      </c>
      <c r="D57" s="262" t="s">
        <v>37</v>
      </c>
      <c r="E57" s="364">
        <v>0.14710000000000001</v>
      </c>
      <c r="F57" s="364"/>
      <c r="G57" s="21"/>
    </row>
    <row r="58" spans="1:7" s="1" customFormat="1" ht="38.25" x14ac:dyDescent="0.2">
      <c r="A58" s="262">
        <f t="shared" si="2"/>
        <v>43</v>
      </c>
      <c r="B58" s="263" t="s">
        <v>380</v>
      </c>
      <c r="C58" s="263" t="s">
        <v>381</v>
      </c>
      <c r="D58" s="262" t="s">
        <v>382</v>
      </c>
      <c r="E58" s="364">
        <v>0.14710000000000001</v>
      </c>
      <c r="F58" s="364"/>
      <c r="G58" s="21"/>
    </row>
    <row r="59" spans="1:7" s="1" customFormat="1" ht="76.5" x14ac:dyDescent="0.2">
      <c r="A59" s="262">
        <f t="shared" si="2"/>
        <v>44</v>
      </c>
      <c r="B59" s="263" t="s">
        <v>404</v>
      </c>
      <c r="C59" s="263" t="s">
        <v>405</v>
      </c>
      <c r="D59" s="262" t="s">
        <v>406</v>
      </c>
      <c r="E59" s="364">
        <v>0.44059999999999999</v>
      </c>
      <c r="F59" s="364"/>
      <c r="G59" s="21"/>
    </row>
    <row r="60" spans="1:7" s="1" customFormat="1" ht="63.75" x14ac:dyDescent="0.2">
      <c r="A60" s="262">
        <f t="shared" si="2"/>
        <v>45</v>
      </c>
      <c r="B60" s="263" t="s">
        <v>424</v>
      </c>
      <c r="C60" s="263" t="s">
        <v>425</v>
      </c>
      <c r="D60" s="262" t="s">
        <v>426</v>
      </c>
      <c r="E60" s="364">
        <v>0.186</v>
      </c>
      <c r="F60" s="364"/>
      <c r="G60" s="21"/>
    </row>
    <row r="61" spans="1:7" s="1" customFormat="1" ht="76.5" x14ac:dyDescent="0.2">
      <c r="A61" s="262">
        <f t="shared" si="2"/>
        <v>46</v>
      </c>
      <c r="B61" s="263" t="s">
        <v>439</v>
      </c>
      <c r="C61" s="263" t="s">
        <v>440</v>
      </c>
      <c r="D61" s="262" t="s">
        <v>406</v>
      </c>
      <c r="E61" s="364">
        <v>0.23250000000000001</v>
      </c>
      <c r="F61" s="364"/>
      <c r="G61" s="21"/>
    </row>
    <row r="62" spans="1:7" s="1" customFormat="1" ht="76.5" x14ac:dyDescent="0.2">
      <c r="A62" s="262">
        <f t="shared" si="2"/>
        <v>47</v>
      </c>
      <c r="B62" s="263" t="s">
        <v>455</v>
      </c>
      <c r="C62" s="263" t="s">
        <v>456</v>
      </c>
      <c r="D62" s="262" t="s">
        <v>406</v>
      </c>
      <c r="E62" s="364">
        <v>-0.23250000000000001</v>
      </c>
      <c r="F62" s="364"/>
      <c r="G62" s="21"/>
    </row>
    <row r="63" spans="1:7" s="1" customFormat="1" ht="63.75" x14ac:dyDescent="0.2">
      <c r="A63" s="262">
        <f t="shared" si="2"/>
        <v>48</v>
      </c>
      <c r="B63" s="263" t="s">
        <v>464</v>
      </c>
      <c r="C63" s="263" t="s">
        <v>465</v>
      </c>
      <c r="D63" s="262" t="s">
        <v>466</v>
      </c>
      <c r="E63" s="364">
        <v>0.23250000000000001</v>
      </c>
      <c r="F63" s="364"/>
      <c r="G63" s="21"/>
    </row>
    <row r="64" spans="1:7" s="1" customFormat="1" ht="76.5" x14ac:dyDescent="0.2">
      <c r="A64" s="262">
        <f t="shared" si="2"/>
        <v>49</v>
      </c>
      <c r="B64" s="263" t="s">
        <v>482</v>
      </c>
      <c r="C64" s="263" t="s">
        <v>483</v>
      </c>
      <c r="D64" s="262" t="s">
        <v>37</v>
      </c>
      <c r="E64" s="364">
        <v>0.1804</v>
      </c>
      <c r="F64" s="364"/>
      <c r="G64" s="21"/>
    </row>
    <row r="65" spans="1:7" s="1" customFormat="1" ht="25.5" x14ac:dyDescent="0.2">
      <c r="A65" s="262">
        <f t="shared" si="2"/>
        <v>50</v>
      </c>
      <c r="B65" s="263" t="s">
        <v>488</v>
      </c>
      <c r="C65" s="263" t="s">
        <v>489</v>
      </c>
      <c r="D65" s="262" t="s">
        <v>200</v>
      </c>
      <c r="E65" s="364">
        <v>0.3</v>
      </c>
      <c r="F65" s="364"/>
      <c r="G65" s="21"/>
    </row>
    <row r="66" spans="1:7" s="1" customFormat="1" ht="25.5" x14ac:dyDescent="0.2">
      <c r="A66" s="262">
        <f t="shared" si="2"/>
        <v>51</v>
      </c>
      <c r="B66" s="263" t="s">
        <v>557</v>
      </c>
      <c r="C66" s="263" t="s">
        <v>558</v>
      </c>
      <c r="D66" s="262" t="s">
        <v>200</v>
      </c>
      <c r="E66" s="364">
        <v>0.1</v>
      </c>
      <c r="F66" s="364"/>
      <c r="G66" s="21"/>
    </row>
    <row r="67" spans="1:7" s="1" customFormat="1" ht="25.5" x14ac:dyDescent="0.2">
      <c r="A67" s="262">
        <f t="shared" si="2"/>
        <v>52</v>
      </c>
      <c r="B67" s="263" t="s">
        <v>573</v>
      </c>
      <c r="C67" s="263" t="s">
        <v>574</v>
      </c>
      <c r="D67" s="262" t="s">
        <v>122</v>
      </c>
      <c r="E67" s="364">
        <v>0.02</v>
      </c>
      <c r="F67" s="364"/>
      <c r="G67" s="21"/>
    </row>
    <row r="68" spans="1:7" s="1" customFormat="1" ht="25.5" x14ac:dyDescent="0.2">
      <c r="A68" s="262">
        <f t="shared" si="2"/>
        <v>53</v>
      </c>
      <c r="B68" s="263" t="s">
        <v>583</v>
      </c>
      <c r="C68" s="263" t="s">
        <v>584</v>
      </c>
      <c r="D68" s="262" t="s">
        <v>122</v>
      </c>
      <c r="E68" s="364">
        <v>0.02</v>
      </c>
      <c r="F68" s="364"/>
      <c r="G68" s="21"/>
    </row>
    <row r="69" spans="1:7" s="1" customFormat="1" ht="51" x14ac:dyDescent="0.2">
      <c r="A69" s="262">
        <f t="shared" si="2"/>
        <v>54</v>
      </c>
      <c r="B69" s="263" t="s">
        <v>602</v>
      </c>
      <c r="C69" s="263" t="s">
        <v>603</v>
      </c>
      <c r="D69" s="262" t="s">
        <v>604</v>
      </c>
      <c r="E69" s="364">
        <v>0.04</v>
      </c>
      <c r="F69" s="364"/>
      <c r="G69" s="21"/>
    </row>
    <row r="71" spans="1:7" s="250" customFormat="1" ht="24.75" customHeight="1" x14ac:dyDescent="0.2">
      <c r="B71" s="250" t="s">
        <v>944</v>
      </c>
    </row>
    <row r="72" spans="1:7" s="250" customFormat="1" ht="24.75" customHeight="1" x14ac:dyDescent="0.2">
      <c r="B72" s="250" t="s">
        <v>945</v>
      </c>
    </row>
    <row r="73" spans="1:7" s="250" customFormat="1" ht="24.75" customHeight="1" x14ac:dyDescent="0.2">
      <c r="B73" s="250" t="s">
        <v>946</v>
      </c>
    </row>
    <row r="74" spans="1:7" s="251" customFormat="1" x14ac:dyDescent="0.2">
      <c r="B74" s="252"/>
      <c r="C74" s="252"/>
    </row>
    <row r="75" spans="1:7" s="251" customFormat="1" x14ac:dyDescent="0.2">
      <c r="B75" s="250" t="s">
        <v>947</v>
      </c>
      <c r="C75" s="253"/>
    </row>
  </sheetData>
  <autoFilter ref="A10:G69" xr:uid="{0EF8567C-4C8D-420B-AACF-2FC089E6AF23}"/>
  <mergeCells count="69">
    <mergeCell ref="E16:F16"/>
    <mergeCell ref="A8:A9"/>
    <mergeCell ref="B8:B9"/>
    <mergeCell ref="C8:C9"/>
    <mergeCell ref="D8:D9"/>
    <mergeCell ref="A11:F11"/>
    <mergeCell ref="A12:F12"/>
    <mergeCell ref="E13:F13"/>
    <mergeCell ref="E14:F14"/>
    <mergeCell ref="E15:F15"/>
    <mergeCell ref="E8:F9"/>
    <mergeCell ref="E10:F10"/>
    <mergeCell ref="E28:F28"/>
    <mergeCell ref="E17:F17"/>
    <mergeCell ref="E18:F18"/>
    <mergeCell ref="E19:F19"/>
    <mergeCell ref="E20:F20"/>
    <mergeCell ref="E21:F21"/>
    <mergeCell ref="E22:F22"/>
    <mergeCell ref="E23:F23"/>
    <mergeCell ref="E24:F24"/>
    <mergeCell ref="E25:F25"/>
    <mergeCell ref="E26:F26"/>
    <mergeCell ref="A27:F27"/>
    <mergeCell ref="E33:F33"/>
    <mergeCell ref="E34:F34"/>
    <mergeCell ref="E32:F32"/>
    <mergeCell ref="E31:F31"/>
    <mergeCell ref="E29:F29"/>
    <mergeCell ref="E30:F30"/>
    <mergeCell ref="E45:F45"/>
    <mergeCell ref="A35:F35"/>
    <mergeCell ref="E36:F36"/>
    <mergeCell ref="E37:F37"/>
    <mergeCell ref="E38:F38"/>
    <mergeCell ref="E39:F39"/>
    <mergeCell ref="E40:F40"/>
    <mergeCell ref="E41:F41"/>
    <mergeCell ref="E42:F42"/>
    <mergeCell ref="E43:F43"/>
    <mergeCell ref="E44:F44"/>
    <mergeCell ref="E51:F51"/>
    <mergeCell ref="E52:F52"/>
    <mergeCell ref="E46:F46"/>
    <mergeCell ref="E47:F47"/>
    <mergeCell ref="E48:F48"/>
    <mergeCell ref="E49:F49"/>
    <mergeCell ref="E50:F50"/>
    <mergeCell ref="E59:F59"/>
    <mergeCell ref="E60:F60"/>
    <mergeCell ref="E61:F61"/>
    <mergeCell ref="E62:F62"/>
    <mergeCell ref="E63:F63"/>
    <mergeCell ref="A5:F5"/>
    <mergeCell ref="B2:E2"/>
    <mergeCell ref="B3:E3"/>
    <mergeCell ref="A7:F7"/>
    <mergeCell ref="E69:F69"/>
    <mergeCell ref="E65:F65"/>
    <mergeCell ref="E66:F66"/>
    <mergeCell ref="E67:F67"/>
    <mergeCell ref="E68:F68"/>
    <mergeCell ref="E64:F64"/>
    <mergeCell ref="A53:F53"/>
    <mergeCell ref="E54:F54"/>
    <mergeCell ref="E55:F55"/>
    <mergeCell ref="E56:F56"/>
    <mergeCell ref="E57:F57"/>
    <mergeCell ref="E58:F58"/>
  </mergeCells>
  <printOptions horizontalCentered="1"/>
  <pageMargins left="0.19685039370078741" right="0.19685039370078741" top="0.19685039370078741" bottom="0.19685039370078741" header="0.19685039370078741" footer="0.19685039370078741"/>
  <pageSetup paperSize="9" scale="68" fitToHeight="10000" orientation="portrait" horizontalDpi="300" verticalDpi="300" r:id="rId1"/>
  <headerFooter>
    <oddFooter>&amp;CСтраниц -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5</vt:i4>
      </vt:variant>
    </vt:vector>
  </HeadingPairs>
  <TitlesOfParts>
    <vt:vector size="10" baseType="lpstr">
      <vt:lpstr>PO</vt:lpstr>
      <vt:lpstr>_ЛРВ</vt:lpstr>
      <vt:lpstr>Лист1</vt:lpstr>
      <vt:lpstr>SV_S</vt:lpstr>
      <vt:lpstr>ДЕФ2</vt:lpstr>
      <vt:lpstr>_ЛРВ!Заголовки_для_печати</vt:lpstr>
      <vt:lpstr>ДЕФ2!Заголовки_для_печати</vt:lpstr>
      <vt:lpstr>PO!Область_печати</vt:lpstr>
      <vt:lpstr>SV_S!Область_печати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ЛОКАЛЬНАЯ РЕСУРСНАЯ ВЕДОМОСТЬ</dc:title>
  <dc:creator>Hp</dc:creator>
  <cp:lastModifiedBy>Yulduz Shaikramova</cp:lastModifiedBy>
  <cp:lastPrinted>2025-02-21T12:29:26Z</cp:lastPrinted>
  <dcterms:created xsi:type="dcterms:W3CDTF">2008-02-01T06:52:42Z</dcterms:created>
  <dcterms:modified xsi:type="dcterms:W3CDTF">2025-03-19T06:30:48Z</dcterms:modified>
</cp:coreProperties>
</file>